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resupuesto\AÑO 2026\HACIENDA 2026\"/>
    </mc:Choice>
  </mc:AlternateContent>
  <xr:revisionPtr revIDLastSave="0" documentId="8_{166C2BAC-A878-4F95-AB37-5921D815197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GR ACUMULADOS " sheetId="7" r:id="rId1"/>
    <sheet name="GASTOS ACUM " sheetId="8" r:id="rId2"/>
  </sheets>
  <definedNames>
    <definedName name="_xlnm.Print_Area" localSheetId="1">'GASTOS ACUM '!$A$1:$D$40</definedName>
    <definedName name="_xlnm.Print_Area" localSheetId="0">'INGR ACUMULADOS '!$A$1:$E$30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8" l="1"/>
  <c r="F17" i="8"/>
  <c r="F14" i="8"/>
  <c r="F13" i="8"/>
  <c r="F12" i="8"/>
  <c r="D35" i="8"/>
  <c r="B25" i="8"/>
  <c r="B15" i="8"/>
  <c r="F15" i="8" s="1"/>
  <c r="E35" i="8"/>
  <c r="F30" i="8"/>
  <c r="F29" i="8"/>
  <c r="F27" i="8"/>
  <c r="F22" i="8"/>
  <c r="D22" i="8"/>
  <c r="F21" i="8"/>
  <c r="D21" i="8"/>
  <c r="E20" i="8"/>
  <c r="C20" i="8"/>
  <c r="F19" i="8"/>
  <c r="D19" i="8"/>
  <c r="D18" i="8"/>
  <c r="D17" i="8"/>
  <c r="F16" i="8"/>
  <c r="D16" i="8"/>
  <c r="D14" i="8"/>
  <c r="D13" i="8"/>
  <c r="D12" i="8"/>
  <c r="C11" i="8"/>
  <c r="D11" i="8" s="1"/>
  <c r="C23" i="8" l="1"/>
  <c r="E11" i="8"/>
  <c r="D15" i="8"/>
  <c r="E23" i="8" l="1"/>
  <c r="F11" i="8"/>
  <c r="B35" i="8"/>
  <c r="D17" i="7" l="1"/>
  <c r="C17" i="7"/>
  <c r="D14" i="7"/>
  <c r="B11" i="8" l="1"/>
  <c r="B20" i="8" l="1"/>
  <c r="D20" i="8" l="1"/>
  <c r="F20" i="8"/>
  <c r="E28" i="7"/>
  <c r="E29" i="7"/>
  <c r="E30" i="7"/>
  <c r="E11" i="7" l="1"/>
  <c r="D25" i="7" l="1"/>
  <c r="C25" i="7" l="1"/>
  <c r="E25" i="7" s="1"/>
  <c r="B27" i="8" l="1"/>
  <c r="E18" i="7" l="1"/>
  <c r="E27" i="7" l="1"/>
  <c r="D20" i="7" l="1"/>
  <c r="C24" i="8" l="1"/>
  <c r="E24" i="8"/>
  <c r="E25" i="8" s="1"/>
  <c r="B23" i="8"/>
  <c r="E17" i="7"/>
  <c r="C14" i="7"/>
  <c r="E12" i="7"/>
  <c r="F24" i="8" l="1"/>
  <c r="C25" i="8"/>
  <c r="D24" i="8"/>
  <c r="F23" i="8"/>
  <c r="D23" i="8"/>
  <c r="C20" i="7"/>
  <c r="E14" i="7"/>
  <c r="F25" i="8" l="1"/>
  <c r="C28" i="8"/>
  <c r="F28" i="8" s="1"/>
  <c r="D25" i="8"/>
  <c r="E20" i="7"/>
</calcChain>
</file>

<file path=xl/sharedStrings.xml><?xml version="1.0" encoding="utf-8"?>
<sst xmlns="http://schemas.openxmlformats.org/spreadsheetml/2006/main" count="75" uniqueCount="65">
  <si>
    <t>II. SISTEMA GENERAL DE REGALIAS</t>
  </si>
  <si>
    <t xml:space="preserve">  • Gastos de comercialización y producción </t>
  </si>
  <si>
    <t xml:space="preserve">  • Gastos de Personal</t>
  </si>
  <si>
    <t>* GASTOS DE FUNCIONAMIENTO Y OPERACIÓN</t>
  </si>
  <si>
    <t>I. INFIVALLE</t>
  </si>
  <si>
    <t>(1)</t>
  </si>
  <si>
    <t>Concepto</t>
  </si>
  <si>
    <t xml:space="preserve">Intereses de cartera  </t>
  </si>
  <si>
    <t>INGRESOS CORRIENTES</t>
  </si>
  <si>
    <t>% EJEC. Vs. PPTO. AÑO</t>
  </si>
  <si>
    <t>PPTO.  DEFINITIVO</t>
  </si>
  <si>
    <t xml:space="preserve">  • Convenio Proyecto Rutas para la paz </t>
  </si>
  <si>
    <t>TOTAL INGRESOS DE INFIVALLE</t>
  </si>
  <si>
    <t>SUBTOTAL INGRESOS CORRIENTES</t>
  </si>
  <si>
    <t>SUBTOTAL INGR. RECURSOS DE CAPITAL</t>
  </si>
  <si>
    <t>SUBTOTAL GASTOS DE INFIVALLE</t>
  </si>
  <si>
    <t xml:space="preserve"> • INVERSIÓN GENERAL</t>
  </si>
  <si>
    <t>%</t>
  </si>
  <si>
    <t>( 1 )</t>
  </si>
  <si>
    <t>( 2 )</t>
  </si>
  <si>
    <t>( 2 / 1 )</t>
  </si>
  <si>
    <t xml:space="preserve"> • CONVENIOS </t>
  </si>
  <si>
    <t>TOTAL GASTOS + CONT. NETA.INFIVALLE</t>
  </si>
  <si>
    <r>
      <t xml:space="preserve"> TOTAL INFIVALLE</t>
    </r>
    <r>
      <rPr>
        <b/>
        <sz val="12"/>
        <color theme="1"/>
        <rFont val="Arial"/>
        <family val="2"/>
      </rPr>
      <t xml:space="preserve"> + CONVENIOS</t>
    </r>
  </si>
  <si>
    <t>Proy. Estudio Prevalec.Errores metab-Enf.Huerfanas</t>
  </si>
  <si>
    <t>Proyecto Nexo Global</t>
  </si>
  <si>
    <t>Proyecto Formación e Innovación (Formatic)</t>
  </si>
  <si>
    <t>TOTAL RECURSOS SGR</t>
  </si>
  <si>
    <t>Proyecto Distrito Innovación</t>
  </si>
  <si>
    <t>Proy. Dsllo.Estrategia Niñas y Mujeres AFRO-INDIG.</t>
  </si>
  <si>
    <t xml:space="preserve">  Ejecucion de convenio  Convenio Generacional </t>
  </si>
  <si>
    <t xml:space="preserve">Rendimientos de inversiones </t>
  </si>
  <si>
    <t>* GASTO DE SERVICIO DE LA DEUDA Y CONTING</t>
  </si>
  <si>
    <r>
      <t xml:space="preserve"> EJECUCIÒN PRESUPUESTAL DE GASTOS </t>
    </r>
    <r>
      <rPr>
        <b/>
        <sz val="12"/>
        <color theme="1"/>
        <rFont val="Arial"/>
        <family val="2"/>
      </rPr>
      <t xml:space="preserve">(miles $) </t>
    </r>
  </si>
  <si>
    <t xml:space="preserve">EJECUCION ACUMULADA </t>
  </si>
  <si>
    <t xml:space="preserve">  • Adquisicion de Bienes y Servicios</t>
  </si>
  <si>
    <t xml:space="preserve">  • Disminucion de Pasivos (cesantias)</t>
  </si>
  <si>
    <t xml:space="preserve">  • Transferencias </t>
  </si>
  <si>
    <t xml:space="preserve">  (2)</t>
  </si>
  <si>
    <t>3 = (2)/ (1)</t>
  </si>
  <si>
    <t>PPTO.BIENIO</t>
  </si>
  <si>
    <t xml:space="preserve">  • Gastos por tributos, contribuciones,multas, sanciones,impuestos</t>
  </si>
  <si>
    <t>* CONTRIBUCIÓN NETA -EXCEDENT.PPTAL -RESERVAS</t>
  </si>
  <si>
    <t>PAGADO</t>
  </si>
  <si>
    <t xml:space="preserve">  • Reserva protección depositos</t>
  </si>
  <si>
    <t xml:space="preserve">  • Proyecto implementacion Estrategias para fortalecer</t>
  </si>
  <si>
    <t xml:space="preserve">  • Proyecto Contrib.a la Financ.Formal Micronegocios (FONDER)</t>
  </si>
  <si>
    <t>-</t>
  </si>
  <si>
    <t>PPTO BIENIO 2025 2026 - SIN SITUACION DE FONDOS</t>
  </si>
  <si>
    <t>Ingreso rendimientos y otros FONDER</t>
  </si>
  <si>
    <t>PPTO BIENIO 2025 - 2026 - SIN SITUACION DE FONDOS</t>
  </si>
  <si>
    <t>Superavit Fiscal</t>
  </si>
  <si>
    <t>Otros reintegros</t>
  </si>
  <si>
    <t xml:space="preserve">EJECUCIÓN PRESUPUESTAL DE INGRESOS  </t>
  </si>
  <si>
    <t>TOTAL COMPROMETIDO</t>
  </si>
  <si>
    <t>PRESUPUESTO ANUAL 2026</t>
  </si>
  <si>
    <t xml:space="preserve">EJECUTADO </t>
  </si>
  <si>
    <t>% EJEC</t>
  </si>
  <si>
    <t>(4)</t>
  </si>
  <si>
    <t>5 = (4) /(1)</t>
  </si>
  <si>
    <t>EJECUTADO</t>
  </si>
  <si>
    <t>A FEBRERO DE 2026 (miles de $)</t>
  </si>
  <si>
    <t>EJEC.A FEB. 2026</t>
  </si>
  <si>
    <t xml:space="preserve">A FEBRERO DE 2026 </t>
  </si>
  <si>
    <t xml:space="preserve">TOTAL AFECTACION PPTAL. (CON RP) A FEBRERO 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</si>
</sst>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0.0%"/>
    <numFmt numFmtId="168" formatCode="_-* #,##0\ _P_t_a_-;\-* #,##0\ _P_t_a_-;_-* &quot;-&quot;\ _P_t_a_-;_-@_-"/>
    <numFmt numFmtId="169" formatCode="_-* #,##0.00\ _P_t_a_-;\-* #,##0.00\ _P_t_a_-;_-* &quot;-&quot;??\ _P_t_a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9"/>
      <color theme="1"/>
      <name val="Tahoma"/>
      <family val="2"/>
    </font>
    <font>
      <sz val="12"/>
      <color theme="1"/>
      <name val="Arial"/>
      <family val="2"/>
    </font>
    <font>
      <b/>
      <sz val="9"/>
      <color theme="1"/>
      <name val="Tahoma"/>
      <family val="2"/>
    </font>
    <font>
      <sz val="13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.5"/>
      <color theme="1"/>
      <name val="Arial"/>
      <family val="2"/>
    </font>
    <font>
      <b/>
      <sz val="11.5"/>
      <name val="Arial"/>
      <family val="2"/>
    </font>
    <font>
      <b/>
      <sz val="10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5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5" fillId="0" borderId="0"/>
    <xf numFmtId="0" fontId="26" fillId="0" borderId="0"/>
    <xf numFmtId="0" fontId="1" fillId="0" borderId="0"/>
    <xf numFmtId="164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1" fillId="0" borderId="0"/>
    <xf numFmtId="164" fontId="1" fillId="0" borderId="0" applyFont="0" applyFill="0" applyBorder="0" applyAlignment="0" applyProtection="0"/>
    <xf numFmtId="0" fontId="33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37" fillId="0" borderId="0"/>
  </cellStyleXfs>
  <cellXfs count="204">
    <xf numFmtId="0" fontId="0" fillId="0" borderId="0" xfId="0"/>
    <xf numFmtId="3" fontId="0" fillId="0" borderId="0" xfId="0" applyNumberFormat="1"/>
    <xf numFmtId="3" fontId="3" fillId="2" borderId="2" xfId="0" applyNumberFormat="1" applyFont="1" applyFill="1" applyBorder="1"/>
    <xf numFmtId="166" fontId="12" fillId="0" borderId="0" xfId="0" applyNumberFormat="1" applyFont="1"/>
    <xf numFmtId="0" fontId="12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0" fillId="0" borderId="0" xfId="0" applyNumberFormat="1"/>
    <xf numFmtId="3" fontId="6" fillId="2" borderId="2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right"/>
    </xf>
    <xf numFmtId="3" fontId="5" fillId="0" borderId="4" xfId="0" applyNumberFormat="1" applyFont="1" applyBorder="1"/>
    <xf numFmtId="49" fontId="3" fillId="2" borderId="12" xfId="0" applyNumberFormat="1" applyFont="1" applyFill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right"/>
    </xf>
    <xf numFmtId="3" fontId="13" fillId="0" borderId="27" xfId="0" applyNumberFormat="1" applyFont="1" applyBorder="1" applyAlignment="1">
      <alignment horizontal="right"/>
    </xf>
    <xf numFmtId="0" fontId="13" fillId="0" borderId="29" xfId="0" applyFont="1" applyBorder="1" applyAlignment="1">
      <alignment vertical="top"/>
    </xf>
    <xf numFmtId="3" fontId="17" fillId="2" borderId="11" xfId="3" applyNumberFormat="1" applyFont="1" applyFill="1" applyBorder="1" applyAlignment="1">
      <alignment horizontal="right"/>
    </xf>
    <xf numFmtId="3" fontId="11" fillId="2" borderId="18" xfId="0" applyNumberFormat="1" applyFont="1" applyFill="1" applyBorder="1" applyAlignment="1">
      <alignment horizontal="right"/>
    </xf>
    <xf numFmtId="3" fontId="7" fillId="0" borderId="4" xfId="3" applyNumberFormat="1" applyBorder="1" applyAlignment="1">
      <alignment horizontal="right"/>
    </xf>
    <xf numFmtId="0" fontId="3" fillId="0" borderId="0" xfId="0" applyFont="1"/>
    <xf numFmtId="0" fontId="9" fillId="0" borderId="14" xfId="0" applyFont="1" applyBorder="1" applyAlignment="1">
      <alignment horizontal="center"/>
    </xf>
    <xf numFmtId="0" fontId="9" fillId="2" borderId="12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3" fillId="0" borderId="33" xfId="0" applyFont="1" applyBorder="1" applyAlignment="1">
      <alignment vertical="top"/>
    </xf>
    <xf numFmtId="0" fontId="11" fillId="2" borderId="34" xfId="0" applyFont="1" applyFill="1" applyBorder="1"/>
    <xf numFmtId="0" fontId="13" fillId="0" borderId="1" xfId="0" applyFont="1" applyBorder="1"/>
    <xf numFmtId="0" fontId="13" fillId="0" borderId="15" xfId="0" applyFont="1" applyBorder="1" applyAlignment="1">
      <alignment vertical="top"/>
    </xf>
    <xf numFmtId="3" fontId="14" fillId="0" borderId="0" xfId="0" applyNumberFormat="1" applyFont="1"/>
    <xf numFmtId="9" fontId="2" fillId="0" borderId="0" xfId="2" applyFont="1" applyFill="1" applyBorder="1" applyAlignment="1">
      <alignment horizontal="center" vertical="top" wrapText="1"/>
    </xf>
    <xf numFmtId="166" fontId="0" fillId="0" borderId="0" xfId="0" applyNumberFormat="1"/>
    <xf numFmtId="165" fontId="0" fillId="0" borderId="0" xfId="0" applyNumberFormat="1"/>
    <xf numFmtId="4" fontId="7" fillId="0" borderId="0" xfId="4" applyNumberFormat="1" applyAlignment="1">
      <alignment horizontal="right"/>
    </xf>
    <xf numFmtId="0" fontId="9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11" fillId="2" borderId="30" xfId="0" applyNumberFormat="1" applyFont="1" applyFill="1" applyBorder="1" applyAlignment="1">
      <alignment horizontal="right"/>
    </xf>
    <xf numFmtId="0" fontId="17" fillId="0" borderId="36" xfId="0" applyFont="1" applyBorder="1" applyAlignment="1">
      <alignment horizontal="center" vertical="center" wrapText="1"/>
    </xf>
    <xf numFmtId="9" fontId="24" fillId="0" borderId="28" xfId="2" applyFont="1" applyFill="1" applyBorder="1" applyAlignment="1">
      <alignment horizontal="center" vertical="top" wrapText="1"/>
    </xf>
    <xf numFmtId="9" fontId="24" fillId="0" borderId="37" xfId="2" applyFont="1" applyFill="1" applyBorder="1" applyAlignment="1">
      <alignment horizontal="center" vertical="top" wrapText="1"/>
    </xf>
    <xf numFmtId="9" fontId="10" fillId="2" borderId="38" xfId="2" applyFont="1" applyFill="1" applyBorder="1" applyAlignment="1">
      <alignment horizontal="center" vertical="top" wrapText="1"/>
    </xf>
    <xf numFmtId="9" fontId="16" fillId="0" borderId="19" xfId="2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3" fillId="0" borderId="7" xfId="0" applyFont="1" applyBorder="1"/>
    <xf numFmtId="0" fontId="3" fillId="2" borderId="2" xfId="0" applyFont="1" applyFill="1" applyBorder="1"/>
    <xf numFmtId="0" fontId="5" fillId="0" borderId="41" xfId="0" applyFont="1" applyBorder="1"/>
    <xf numFmtId="0" fontId="5" fillId="0" borderId="5" xfId="0" applyFont="1" applyBorder="1"/>
    <xf numFmtId="0" fontId="5" fillId="0" borderId="5" xfId="0" applyFont="1" applyBorder="1" applyAlignment="1">
      <alignment vertical="justify" wrapText="1"/>
    </xf>
    <xf numFmtId="0" fontId="6" fillId="2" borderId="2" xfId="0" applyFont="1" applyFill="1" applyBorder="1"/>
    <xf numFmtId="0" fontId="5" fillId="0" borderId="3" xfId="0" applyFont="1" applyBorder="1"/>
    <xf numFmtId="0" fontId="5" fillId="0" borderId="4" xfId="0" applyFont="1" applyBorder="1" applyAlignment="1">
      <alignment vertical="justify" wrapText="1"/>
    </xf>
    <xf numFmtId="3" fontId="7" fillId="0" borderId="41" xfId="4" applyNumberFormat="1" applyBorder="1" applyAlignment="1">
      <alignment horizontal="right"/>
    </xf>
    <xf numFmtId="3" fontId="7" fillId="0" borderId="6" xfId="4" applyNumberFormat="1" applyBorder="1" applyAlignment="1">
      <alignment horizontal="right"/>
    </xf>
    <xf numFmtId="3" fontId="7" fillId="0" borderId="5" xfId="4" applyNumberFormat="1" applyBorder="1" applyAlignment="1">
      <alignment horizontal="right"/>
    </xf>
    <xf numFmtId="49" fontId="2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3" fontId="3" fillId="2" borderId="16" xfId="0" applyNumberFormat="1" applyFont="1" applyFill="1" applyBorder="1"/>
    <xf numFmtId="0" fontId="6" fillId="2" borderId="41" xfId="0" applyFont="1" applyFill="1" applyBorder="1"/>
    <xf numFmtId="3" fontId="17" fillId="2" borderId="1" xfId="3" applyNumberFormat="1" applyFont="1" applyFill="1" applyBorder="1" applyAlignment="1">
      <alignment horizontal="right"/>
    </xf>
    <xf numFmtId="166" fontId="13" fillId="0" borderId="15" xfId="1" applyNumberFormat="1" applyFont="1" applyFill="1" applyBorder="1" applyAlignment="1">
      <alignment horizontal="right"/>
    </xf>
    <xf numFmtId="9" fontId="24" fillId="0" borderId="36" xfId="2" applyFont="1" applyFill="1" applyBorder="1" applyAlignment="1">
      <alignment horizontal="center" vertical="top" wrapText="1"/>
    </xf>
    <xf numFmtId="3" fontId="27" fillId="0" borderId="25" xfId="0" applyNumberFormat="1" applyFont="1" applyBorder="1" applyAlignment="1">
      <alignment horizontal="right"/>
    </xf>
    <xf numFmtId="3" fontId="27" fillId="0" borderId="40" xfId="0" applyNumberFormat="1" applyFont="1" applyBorder="1" applyAlignment="1">
      <alignment horizontal="right"/>
    </xf>
    <xf numFmtId="167" fontId="18" fillId="0" borderId="26" xfId="2" applyNumberFormat="1" applyFont="1" applyFill="1" applyBorder="1" applyAlignment="1">
      <alignment horizontal="center" wrapText="1"/>
    </xf>
    <xf numFmtId="167" fontId="27" fillId="0" borderId="21" xfId="2" applyNumberFormat="1" applyFont="1" applyFill="1" applyBorder="1" applyAlignment="1">
      <alignment horizontal="center"/>
    </xf>
    <xf numFmtId="167" fontId="27" fillId="0" borderId="20" xfId="2" applyNumberFormat="1" applyFont="1" applyFill="1" applyBorder="1" applyAlignment="1">
      <alignment horizontal="center"/>
    </xf>
    <xf numFmtId="3" fontId="27" fillId="0" borderId="30" xfId="0" applyNumberFormat="1" applyFont="1" applyBorder="1" applyAlignment="1">
      <alignment horizontal="right"/>
    </xf>
    <xf numFmtId="164" fontId="7" fillId="0" borderId="0" xfId="25" applyFont="1" applyAlignment="1">
      <alignment horizontal="right"/>
    </xf>
    <xf numFmtId="3" fontId="7" fillId="0" borderId="0" xfId="4" applyNumberFormat="1" applyAlignment="1">
      <alignment horizontal="right"/>
    </xf>
    <xf numFmtId="0" fontId="3" fillId="0" borderId="14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166" fontId="6" fillId="2" borderId="39" xfId="1" applyNumberFormat="1" applyFont="1" applyFill="1" applyBorder="1" applyAlignment="1">
      <alignment horizontal="center" vertical="center" wrapText="1"/>
    </xf>
    <xf numFmtId="166" fontId="6" fillId="2" borderId="24" xfId="1" applyNumberFormat="1" applyFont="1" applyFill="1" applyBorder="1" applyAlignment="1">
      <alignment horizontal="center" vertical="center" wrapText="1"/>
    </xf>
    <xf numFmtId="166" fontId="3" fillId="2" borderId="22" xfId="1" applyNumberFormat="1" applyFont="1" applyFill="1" applyBorder="1" applyAlignment="1">
      <alignment horizontal="center" vertical="top"/>
    </xf>
    <xf numFmtId="0" fontId="6" fillId="2" borderId="23" xfId="0" applyFont="1" applyFill="1" applyBorder="1" applyAlignment="1">
      <alignment horizontal="left"/>
    </xf>
    <xf numFmtId="0" fontId="20" fillId="0" borderId="19" xfId="0" applyFont="1" applyBorder="1" applyAlignment="1">
      <alignment horizontal="center" vertical="center" wrapText="1"/>
    </xf>
    <xf numFmtId="3" fontId="7" fillId="0" borderId="3" xfId="4" applyNumberFormat="1" applyBorder="1" applyAlignment="1">
      <alignment horizontal="right"/>
    </xf>
    <xf numFmtId="0" fontId="5" fillId="0" borderId="6" xfId="0" applyFont="1" applyBorder="1"/>
    <xf numFmtId="49" fontId="28" fillId="0" borderId="0" xfId="0" applyNumberFormat="1" applyFont="1" applyAlignment="1">
      <alignment horizontal="center" vertical="center" wrapText="1"/>
    </xf>
    <xf numFmtId="4" fontId="22" fillId="0" borderId="0" xfId="0" applyNumberFormat="1" applyFont="1"/>
    <xf numFmtId="3" fontId="4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3" fontId="0" fillId="0" borderId="0" xfId="2" applyNumberFormat="1" applyFont="1" applyBorder="1"/>
    <xf numFmtId="3" fontId="0" fillId="0" borderId="0" xfId="1" applyNumberFormat="1" applyFont="1" applyBorder="1"/>
    <xf numFmtId="3" fontId="1" fillId="0" borderId="0" xfId="1" applyNumberFormat="1" applyFont="1" applyFill="1" applyBorder="1"/>
    <xf numFmtId="4" fontId="0" fillId="0" borderId="0" xfId="0" applyNumberFormat="1"/>
    <xf numFmtId="0" fontId="27" fillId="0" borderId="13" xfId="0" applyFont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/>
    <xf numFmtId="3" fontId="3" fillId="2" borderId="41" xfId="0" applyNumberFormat="1" applyFont="1" applyFill="1" applyBorder="1" applyAlignment="1">
      <alignment horizontal="right" vertical="center"/>
    </xf>
    <xf numFmtId="165" fontId="0" fillId="0" borderId="0" xfId="1" applyFont="1" applyFill="1" applyBorder="1"/>
    <xf numFmtId="43" fontId="0" fillId="0" borderId="0" xfId="0" applyNumberFormat="1"/>
    <xf numFmtId="0" fontId="27" fillId="0" borderId="35" xfId="0" applyFont="1" applyBorder="1" applyAlignment="1">
      <alignment vertical="top" wrapText="1"/>
    </xf>
    <xf numFmtId="3" fontId="27" fillId="0" borderId="43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3" fillId="0" borderId="8" xfId="0" applyFont="1" applyBorder="1" applyAlignment="1">
      <alignment horizontal="center"/>
    </xf>
    <xf numFmtId="9" fontId="3" fillId="2" borderId="2" xfId="0" applyNumberFormat="1" applyFont="1" applyFill="1" applyBorder="1" applyAlignment="1">
      <alignment horizontal="center"/>
    </xf>
    <xf numFmtId="9" fontId="7" fillId="0" borderId="6" xfId="4" applyNumberFormat="1" applyBorder="1" applyAlignment="1">
      <alignment horizontal="center"/>
    </xf>
    <xf numFmtId="9" fontId="7" fillId="0" borderId="5" xfId="4" applyNumberFormat="1" applyBorder="1" applyAlignment="1">
      <alignment horizontal="center"/>
    </xf>
    <xf numFmtId="3" fontId="7" fillId="0" borderId="15" xfId="4" applyNumberFormat="1" applyBorder="1" applyAlignment="1">
      <alignment horizontal="center"/>
    </xf>
    <xf numFmtId="3" fontId="7" fillId="0" borderId="1" xfId="3" applyNumberFormat="1" applyBorder="1" applyAlignment="1">
      <alignment horizontal="center"/>
    </xf>
    <xf numFmtId="3" fontId="3" fillId="2" borderId="44" xfId="0" applyNumberFormat="1" applyFont="1" applyFill="1" applyBorder="1" applyAlignment="1">
      <alignment horizontal="center"/>
    </xf>
    <xf numFmtId="3" fontId="7" fillId="0" borderId="4" xfId="3" applyNumberFormat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3" fontId="7" fillId="0" borderId="0" xfId="4" applyNumberFormat="1" applyAlignment="1">
      <alignment horizontal="center"/>
    </xf>
    <xf numFmtId="43" fontId="0" fillId="0" borderId="0" xfId="0" applyNumberFormat="1" applyAlignment="1">
      <alignment horizontal="center"/>
    </xf>
    <xf numFmtId="164" fontId="0" fillId="0" borderId="0" xfId="25" applyFont="1" applyBorder="1"/>
    <xf numFmtId="164" fontId="0" fillId="0" borderId="0" xfId="0" applyNumberFormat="1"/>
    <xf numFmtId="165" fontId="0" fillId="0" borderId="0" xfId="1" applyFont="1" applyBorder="1"/>
    <xf numFmtId="165" fontId="2" fillId="0" borderId="0" xfId="1" applyFont="1" applyBorder="1"/>
    <xf numFmtId="166" fontId="28" fillId="0" borderId="0" xfId="1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27" fillId="0" borderId="29" xfId="0" applyFont="1" applyBorder="1" applyAlignment="1">
      <alignment vertical="top" wrapText="1"/>
    </xf>
    <xf numFmtId="0" fontId="27" fillId="0" borderId="18" xfId="0" applyFont="1" applyBorder="1" applyAlignment="1">
      <alignment vertical="top" wrapText="1"/>
    </xf>
    <xf numFmtId="0" fontId="34" fillId="0" borderId="2" xfId="0" applyFont="1" applyBorder="1" applyAlignment="1">
      <alignment horizontal="center" vertical="center" wrapText="1"/>
    </xf>
    <xf numFmtId="3" fontId="27" fillId="0" borderId="5" xfId="0" applyNumberFormat="1" applyFont="1" applyBorder="1" applyAlignment="1">
      <alignment horizontal="right"/>
    </xf>
    <xf numFmtId="3" fontId="27" fillId="0" borderId="34" xfId="0" applyNumberFormat="1" applyFont="1" applyBorder="1" applyAlignment="1">
      <alignment horizontal="right"/>
    </xf>
    <xf numFmtId="3" fontId="3" fillId="2" borderId="41" xfId="0" applyNumberFormat="1" applyFont="1" applyFill="1" applyBorder="1" applyAlignment="1">
      <alignment horizontal="left" vertical="center"/>
    </xf>
    <xf numFmtId="167" fontId="18" fillId="0" borderId="0" xfId="2" applyNumberFormat="1" applyFont="1" applyFill="1" applyBorder="1" applyAlignment="1">
      <alignment horizontal="center" wrapText="1"/>
    </xf>
    <xf numFmtId="3" fontId="3" fillId="2" borderId="15" xfId="0" applyNumberFormat="1" applyFont="1" applyFill="1" applyBorder="1" applyAlignment="1">
      <alignment horizontal="left" vertical="center"/>
    </xf>
    <xf numFmtId="3" fontId="3" fillId="2" borderId="40" xfId="0" applyNumberFormat="1" applyFont="1" applyFill="1" applyBorder="1" applyAlignment="1">
      <alignment horizontal="right" vertical="center"/>
    </xf>
    <xf numFmtId="9" fontId="3" fillId="2" borderId="36" xfId="2" applyFont="1" applyFill="1" applyBorder="1" applyAlignment="1">
      <alignment horizontal="center" vertical="center"/>
    </xf>
    <xf numFmtId="3" fontId="3" fillId="2" borderId="25" xfId="0" applyNumberFormat="1" applyFont="1" applyFill="1" applyBorder="1" applyAlignment="1">
      <alignment horizontal="right" vertical="center"/>
    </xf>
    <xf numFmtId="3" fontId="7" fillId="0" borderId="5" xfId="40" applyNumberFormat="1" applyBorder="1" applyAlignment="1">
      <alignment horizontal="right"/>
    </xf>
    <xf numFmtId="166" fontId="15" fillId="0" borderId="25" xfId="1" applyNumberFormat="1" applyFont="1" applyFill="1" applyBorder="1" applyAlignment="1">
      <alignment horizontal="right"/>
    </xf>
    <xf numFmtId="166" fontId="15" fillId="0" borderId="29" xfId="1" applyNumberFormat="1" applyFont="1" applyFill="1" applyBorder="1" applyAlignment="1">
      <alignment horizontal="right"/>
    </xf>
    <xf numFmtId="0" fontId="19" fillId="0" borderId="45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/>
    </xf>
    <xf numFmtId="166" fontId="13" fillId="0" borderId="1" xfId="1" applyNumberFormat="1" applyFont="1" applyFill="1" applyBorder="1" applyAlignment="1">
      <alignment horizontal="right"/>
    </xf>
    <xf numFmtId="9" fontId="24" fillId="0" borderId="19" xfId="2" applyFont="1" applyFill="1" applyBorder="1" applyAlignment="1">
      <alignment horizontal="center" vertical="top" wrapText="1"/>
    </xf>
    <xf numFmtId="166" fontId="11" fillId="2" borderId="18" xfId="1" applyNumberFormat="1" applyFont="1" applyFill="1" applyBorder="1" applyAlignment="1">
      <alignment horizontal="right"/>
    </xf>
    <xf numFmtId="49" fontId="20" fillId="2" borderId="46" xfId="0" applyNumberFormat="1" applyFont="1" applyFill="1" applyBorder="1" applyAlignment="1">
      <alignment horizontal="center" vertical="center" wrapText="1"/>
    </xf>
    <xf numFmtId="49" fontId="19" fillId="2" borderId="47" xfId="0" applyNumberFormat="1" applyFont="1" applyFill="1" applyBorder="1" applyAlignment="1">
      <alignment horizontal="center" vertical="center" wrapText="1"/>
    </xf>
    <xf numFmtId="166" fontId="11" fillId="2" borderId="30" xfId="1" applyNumberFormat="1" applyFont="1" applyFill="1" applyBorder="1" applyAlignment="1">
      <alignment horizontal="right"/>
    </xf>
    <xf numFmtId="166" fontId="13" fillId="0" borderId="27" xfId="1" applyNumberFormat="1" applyFont="1" applyFill="1" applyBorder="1" applyAlignment="1">
      <alignment horizontal="right"/>
    </xf>
    <xf numFmtId="166" fontId="13" fillId="0" borderId="10" xfId="1" applyNumberFormat="1" applyFont="1" applyFill="1" applyBorder="1" applyAlignment="1">
      <alignment horizontal="right"/>
    </xf>
    <xf numFmtId="0" fontId="9" fillId="2" borderId="48" xfId="0" applyFont="1" applyFill="1" applyBorder="1"/>
    <xf numFmtId="3" fontId="9" fillId="2" borderId="49" xfId="0" applyNumberFormat="1" applyFont="1" applyFill="1" applyBorder="1" applyAlignment="1">
      <alignment horizontal="right"/>
    </xf>
    <xf numFmtId="3" fontId="9" fillId="2" borderId="50" xfId="0" applyNumberFormat="1" applyFont="1" applyFill="1" applyBorder="1" applyAlignment="1">
      <alignment horizontal="right"/>
    </xf>
    <xf numFmtId="9" fontId="23" fillId="2" borderId="51" xfId="2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4" fontId="38" fillId="0" borderId="0" xfId="4" applyNumberFormat="1" applyFont="1" applyAlignment="1">
      <alignment horizontal="center"/>
    </xf>
    <xf numFmtId="3" fontId="5" fillId="0" borderId="5" xfId="0" applyNumberFormat="1" applyFont="1" applyBorder="1" applyAlignment="1">
      <alignment horizontal="right"/>
    </xf>
    <xf numFmtId="3" fontId="5" fillId="0" borderId="34" xfId="0" applyNumberFormat="1" applyFont="1" applyBorder="1" applyAlignment="1">
      <alignment horizontal="right"/>
    </xf>
    <xf numFmtId="166" fontId="39" fillId="0" borderId="2" xfId="1" applyNumberFormat="1" applyFont="1" applyFill="1" applyBorder="1" applyAlignment="1">
      <alignment horizontal="center" vertical="center" wrapText="1"/>
    </xf>
    <xf numFmtId="166" fontId="40" fillId="0" borderId="52" xfId="1" applyNumberFormat="1" applyFont="1" applyFill="1" applyBorder="1" applyAlignment="1">
      <alignment horizontal="center" vertical="center" wrapText="1"/>
    </xf>
    <xf numFmtId="3" fontId="3" fillId="2" borderId="41" xfId="0" applyNumberFormat="1" applyFont="1" applyFill="1" applyBorder="1" applyAlignment="1">
      <alignment horizontal="center" vertical="center"/>
    </xf>
    <xf numFmtId="3" fontId="5" fillId="0" borderId="28" xfId="0" applyNumberFormat="1" applyFont="1" applyBorder="1" applyAlignment="1">
      <alignment horizontal="center"/>
    </xf>
    <xf numFmtId="3" fontId="5" fillId="0" borderId="38" xfId="0" applyNumberFormat="1" applyFont="1" applyBorder="1" applyAlignment="1">
      <alignment horizontal="center"/>
    </xf>
    <xf numFmtId="49" fontId="28" fillId="0" borderId="52" xfId="0" applyNumberFormat="1" applyFont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49" fontId="41" fillId="0" borderId="3" xfId="0" applyNumberFormat="1" applyFont="1" applyBorder="1" applyAlignment="1">
      <alignment horizontal="center" vertical="center" wrapText="1"/>
    </xf>
    <xf numFmtId="9" fontId="3" fillId="2" borderId="2" xfId="2" applyFont="1" applyFill="1" applyBorder="1" applyAlignment="1">
      <alignment horizontal="center"/>
    </xf>
    <xf numFmtId="9" fontId="41" fillId="0" borderId="6" xfId="2" applyFont="1" applyFill="1" applyBorder="1" applyAlignment="1">
      <alignment horizontal="center"/>
    </xf>
    <xf numFmtId="9" fontId="41" fillId="0" borderId="5" xfId="2" applyFont="1" applyFill="1" applyBorder="1" applyAlignment="1">
      <alignment horizontal="center"/>
    </xf>
    <xf numFmtId="9" fontId="4" fillId="2" borderId="41" xfId="2" applyFont="1" applyFill="1" applyBorder="1" applyAlignment="1">
      <alignment horizontal="center"/>
    </xf>
    <xf numFmtId="3" fontId="7" fillId="0" borderId="15" xfId="4" applyNumberFormat="1" applyBorder="1" applyAlignment="1">
      <alignment horizontal="right"/>
    </xf>
    <xf numFmtId="9" fontId="41" fillId="0" borderId="15" xfId="2" applyFont="1" applyFill="1" applyBorder="1" applyAlignment="1">
      <alignment horizontal="center"/>
    </xf>
    <xf numFmtId="3" fontId="7" fillId="0" borderId="1" xfId="3" applyNumberFormat="1" applyBorder="1" applyAlignment="1">
      <alignment horizontal="right"/>
    </xf>
    <xf numFmtId="3" fontId="3" fillId="2" borderId="44" xfId="0" applyNumberFormat="1" applyFont="1" applyFill="1" applyBorder="1"/>
    <xf numFmtId="9" fontId="3" fillId="2" borderId="44" xfId="2" applyFont="1" applyFill="1" applyBorder="1" applyAlignment="1">
      <alignment horizontal="center"/>
    </xf>
    <xf numFmtId="9" fontId="41" fillId="0" borderId="29" xfId="2" applyFont="1" applyFill="1" applyBorder="1" applyAlignment="1">
      <alignment horizontal="center"/>
    </xf>
    <xf numFmtId="9" fontId="3" fillId="2" borderId="11" xfId="2" applyFont="1" applyFill="1" applyBorder="1" applyAlignment="1">
      <alignment horizontal="center"/>
    </xf>
    <xf numFmtId="9" fontId="7" fillId="0" borderId="0" xfId="2" applyFont="1" applyFill="1" applyAlignment="1">
      <alignment horizontal="right"/>
    </xf>
    <xf numFmtId="9" fontId="7" fillId="0" borderId="0" xfId="2" applyFont="1" applyFill="1" applyAlignment="1">
      <alignment horizontal="center"/>
    </xf>
    <xf numFmtId="4" fontId="22" fillId="0" borderId="0" xfId="0" applyNumberFormat="1" applyFont="1" applyAlignment="1">
      <alignment horizontal="center"/>
    </xf>
    <xf numFmtId="166" fontId="40" fillId="0" borderId="0" xfId="1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65" fontId="0" fillId="0" borderId="0" xfId="1" applyFont="1" applyFill="1"/>
    <xf numFmtId="165" fontId="0" fillId="0" borderId="0" xfId="1" applyFont="1" applyFill="1" applyAlignment="1">
      <alignment horizontal="center"/>
    </xf>
    <xf numFmtId="165" fontId="0" fillId="0" borderId="0" xfId="0" applyNumberFormat="1" applyAlignment="1">
      <alignment horizontal="center"/>
    </xf>
    <xf numFmtId="0" fontId="0" fillId="3" borderId="0" xfId="0" applyFill="1"/>
    <xf numFmtId="0" fontId="5" fillId="0" borderId="53" xfId="0" applyFont="1" applyBorder="1" applyAlignment="1">
      <alignment vertical="justify" wrapText="1"/>
    </xf>
    <xf numFmtId="3" fontId="7" fillId="0" borderId="4" xfId="4" applyNumberFormat="1" applyBorder="1" applyAlignment="1">
      <alignment horizontal="right"/>
    </xf>
    <xf numFmtId="3" fontId="7" fillId="0" borderId="54" xfId="40" applyNumberFormat="1" applyBorder="1" applyAlignment="1">
      <alignment horizontal="right"/>
    </xf>
    <xf numFmtId="9" fontId="7" fillId="0" borderId="4" xfId="4" applyNumberFormat="1" applyBorder="1" applyAlignment="1">
      <alignment horizontal="center"/>
    </xf>
    <xf numFmtId="3" fontId="7" fillId="0" borderId="41" xfId="40" applyNumberFormat="1" applyBorder="1" applyAlignment="1">
      <alignment horizontal="right"/>
    </xf>
    <xf numFmtId="9" fontId="41" fillId="0" borderId="4" xfId="2" applyFont="1" applyFill="1" applyBorder="1" applyAlignment="1">
      <alignment horizontal="center"/>
    </xf>
    <xf numFmtId="3" fontId="7" fillId="0" borderId="6" xfId="40" applyNumberFormat="1" applyBorder="1" applyAlignment="1">
      <alignment horizontal="right"/>
    </xf>
    <xf numFmtId="0" fontId="9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3" fontId="8" fillId="0" borderId="7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8" fillId="0" borderId="42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42" xfId="0" applyFont="1" applyBorder="1" applyAlignment="1">
      <alignment horizontal="center"/>
    </xf>
  </cellXfs>
  <cellStyles count="51">
    <cellStyle name="Millares" xfId="1" builtinId="3"/>
    <cellStyle name="Millares [0]" xfId="25" builtinId="6"/>
    <cellStyle name="Millares [0] 2" xfId="9" xr:uid="{00000000-0005-0000-0000-000002000000}"/>
    <cellStyle name="Millares [0] 2 2" xfId="16" xr:uid="{00000000-0005-0000-0000-000003000000}"/>
    <cellStyle name="Millares [0] 3" xfId="15" xr:uid="{00000000-0005-0000-0000-000004000000}"/>
    <cellStyle name="Millares [0] 3 2" xfId="20" xr:uid="{00000000-0005-0000-0000-000005000000}"/>
    <cellStyle name="Millares 2" xfId="35" xr:uid="{3DCBF1CD-AD13-4BAA-84F8-A3BE1229E3A7}"/>
    <cellStyle name="Normal" xfId="0" builtinId="0"/>
    <cellStyle name="Normal 10" xfId="26" xr:uid="{00000000-0005-0000-0000-000007000000}"/>
    <cellStyle name="Normal 10 2" xfId="40" xr:uid="{FE7DDB2B-45BD-42F9-9D7B-987FBCAC17E7}"/>
    <cellStyle name="Normal 10 3" xfId="33" xr:uid="{4963DD22-4313-4A0C-A688-54D63340CA2A}"/>
    <cellStyle name="Normal 11" xfId="29" xr:uid="{3E5A549B-1802-4465-A348-A697B98C1174}"/>
    <cellStyle name="Normal 12" xfId="28" xr:uid="{1BBA48BF-7386-4212-910B-E60EA26AC929}"/>
    <cellStyle name="Normal 13" xfId="32" xr:uid="{AEBF57BB-B745-4A65-AC07-93FDCC66ED0E}"/>
    <cellStyle name="Normal 13 2" xfId="42" xr:uid="{16970026-E300-4F3B-9490-84DE959C6100}"/>
    <cellStyle name="Normal 14" xfId="46" xr:uid="{E11D00E8-111E-4BFB-91BC-95E5C2DFB253}"/>
    <cellStyle name="Normal 14 2" xfId="48" xr:uid="{C3D94D55-E30B-4B3D-BE1C-6DF8AEB95784}"/>
    <cellStyle name="Normal 15" xfId="50" xr:uid="{6E79D359-083B-4C2B-8414-98039E82164E}"/>
    <cellStyle name="Normal 2" xfId="4" xr:uid="{00000000-0005-0000-0000-000008000000}"/>
    <cellStyle name="Normal 2 2" xfId="8" xr:uid="{00000000-0005-0000-0000-000009000000}"/>
    <cellStyle name="Normal 2 2 2" xfId="38" xr:uid="{4CB3B19D-30F3-43A4-8A1E-6C70B194AAC8}"/>
    <cellStyle name="Normal 3" xfId="5" xr:uid="{00000000-0005-0000-0000-00000A000000}"/>
    <cellStyle name="Normal 4" xfId="3" xr:uid="{00000000-0005-0000-0000-00000B000000}"/>
    <cellStyle name="Normal 5" xfId="6" xr:uid="{00000000-0005-0000-0000-00000C000000}"/>
    <cellStyle name="Normal 5 2" xfId="19" xr:uid="{00000000-0005-0000-0000-00000D000000}"/>
    <cellStyle name="Normal 6" xfId="7" xr:uid="{00000000-0005-0000-0000-00000E000000}"/>
    <cellStyle name="Normal 6 2" xfId="17" xr:uid="{00000000-0005-0000-0000-00000F000000}"/>
    <cellStyle name="Normal 7" xfId="13" xr:uid="{00000000-0005-0000-0000-000010000000}"/>
    <cellStyle name="Normal 7 2" xfId="31" xr:uid="{0588B76D-8FC3-48EA-AED2-911044F04D57}"/>
    <cellStyle name="Normal 8" xfId="21" xr:uid="{00000000-0005-0000-0000-000011000000}"/>
    <cellStyle name="Normal 8 2" xfId="30" xr:uid="{044463AE-E0D0-466A-B11A-54F5EC6FE237}"/>
    <cellStyle name="Normal 9" xfId="24" xr:uid="{00000000-0005-0000-0000-000012000000}"/>
    <cellStyle name="Normal 9 2" xfId="41" xr:uid="{D969AE8A-75A4-4652-BD01-8B8320FB8E8A}"/>
    <cellStyle name="Normal 9 3" xfId="37" xr:uid="{631A1542-6C52-43E4-9CF5-B3E47B07B81B}"/>
    <cellStyle name="Porcentaje" xfId="2" builtinId="5"/>
    <cellStyle name="Porcentaje 10" xfId="27" xr:uid="{4EC70C33-C4E1-4BC7-8E29-A625781A824D}"/>
    <cellStyle name="Porcentaje 11" xfId="44" xr:uid="{55547E21-E6CC-40D6-BE5C-294543455D85}"/>
    <cellStyle name="Porcentaje 12" xfId="49" xr:uid="{875F9BC2-94F3-4C60-93C9-0892E9BE23E0}"/>
    <cellStyle name="Porcentaje 13" xfId="47" xr:uid="{E0D78F53-600E-43CF-94DB-5BD5A2EF9063}"/>
    <cellStyle name="Porcentaje 2" xfId="10" xr:uid="{00000000-0005-0000-0000-000014000000}"/>
    <cellStyle name="Porcentaje 2 2" xfId="12" xr:uid="{00000000-0005-0000-0000-000015000000}"/>
    <cellStyle name="Porcentaje 3" xfId="11" xr:uid="{00000000-0005-0000-0000-000016000000}"/>
    <cellStyle name="Porcentaje 3 2" xfId="39" xr:uid="{4E0C5C60-3BF4-42F9-B071-6DA69E074A1D}"/>
    <cellStyle name="Porcentaje 4" xfId="14" xr:uid="{00000000-0005-0000-0000-000017000000}"/>
    <cellStyle name="Porcentaje 4 2" xfId="18" xr:uid="{00000000-0005-0000-0000-000018000000}"/>
    <cellStyle name="Porcentaje 5" xfId="22" xr:uid="{00000000-0005-0000-0000-000019000000}"/>
    <cellStyle name="Porcentaje 5 2" xfId="23" xr:uid="{00000000-0005-0000-0000-00001A000000}"/>
    <cellStyle name="Porcentaje 6" xfId="45" xr:uid="{07C9DF02-42B6-4279-B7D9-785D84ECAEBD}"/>
    <cellStyle name="Porcentaje 7" xfId="36" xr:uid="{9A298A85-CC99-4756-80F0-E0F6E95E6EBC}"/>
    <cellStyle name="Porcentaje 8" xfId="43" xr:uid="{BEF9AE88-E49E-473F-A074-6DC2D6BB2411}"/>
    <cellStyle name="Porcentaje 9" xfId="34" xr:uid="{757DA016-C094-4B71-83D9-F79FF1F08D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1885950</xdr:colOff>
      <xdr:row>0</xdr:row>
      <xdr:rowOff>28575</xdr:rowOff>
    </xdr:from>
    <xdr:to>
      <xdr:col>5</xdr:col>
      <xdr:colOff>914400</xdr:colOff>
      <xdr:row>3</xdr:row>
      <xdr:rowOff>21420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9325" y="28575"/>
          <a:ext cx="6057900" cy="9643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3104357</xdr:colOff>
      <xdr:row>0</xdr:row>
      <xdr:rowOff>11906</xdr:rowOff>
    </xdr:from>
    <xdr:to>
      <xdr:col>6</xdr:col>
      <xdr:colOff>415593</xdr:colOff>
      <xdr:row>3</xdr:row>
      <xdr:rowOff>89332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4357" y="11906"/>
          <a:ext cx="6062330" cy="958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</sheetPr>
  <dimension ref="A2:H36"/>
  <sheetViews>
    <sheetView showGridLines="0" tabSelected="1" topLeftCell="A13" workbookViewId="0">
      <selection activeCell="D31" sqref="D31"/>
    </sheetView>
  </sheetViews>
  <sheetFormatPr baseColWidth="10" defaultRowHeight="15" x14ac:dyDescent="0.25"/>
  <cols>
    <col min="1" max="1" width="5" customWidth="1"/>
    <col min="2" max="2" width="57.7109375" customWidth="1"/>
    <col min="3" max="3" width="17.5703125" customWidth="1"/>
    <col min="4" max="4" width="17.85546875" customWidth="1"/>
    <col min="5" max="5" width="12.28515625" customWidth="1"/>
    <col min="6" max="6" width="14.140625" bestFit="1" customWidth="1"/>
    <col min="7" max="7" width="17.85546875" bestFit="1" customWidth="1"/>
  </cols>
  <sheetData>
    <row r="2" spans="1:8" ht="30.75" customHeight="1" x14ac:dyDescent="0.25"/>
    <row r="3" spans="1:8" ht="30.75" customHeight="1" x14ac:dyDescent="0.25"/>
    <row r="4" spans="1:8" ht="18" customHeight="1" x14ac:dyDescent="0.25">
      <c r="A4" s="200" t="s">
        <v>53</v>
      </c>
      <c r="B4" s="200"/>
      <c r="C4" s="200"/>
      <c r="D4" s="200"/>
      <c r="E4" s="200"/>
    </row>
    <row r="5" spans="1:8" ht="16.5" thickBot="1" x14ac:dyDescent="0.3">
      <c r="A5" s="35"/>
      <c r="B5" s="35"/>
      <c r="C5" s="35"/>
      <c r="D5" s="35"/>
      <c r="E5" s="35"/>
    </row>
    <row r="6" spans="1:8" ht="18.75" thickBot="1" x14ac:dyDescent="0.3">
      <c r="B6" s="20"/>
      <c r="C6" s="201" t="s">
        <v>61</v>
      </c>
      <c r="D6" s="202"/>
      <c r="E6" s="203"/>
      <c r="F6" s="1"/>
      <c r="G6" s="1"/>
      <c r="H6" s="1"/>
    </row>
    <row r="7" spans="1:8" ht="53.25" customHeight="1" thickBot="1" x14ac:dyDescent="0.3">
      <c r="A7" s="6"/>
      <c r="B7" s="91" t="s">
        <v>6</v>
      </c>
      <c r="C7" s="71" t="s">
        <v>10</v>
      </c>
      <c r="D7" s="42" t="s">
        <v>34</v>
      </c>
      <c r="E7" s="72" t="s">
        <v>9</v>
      </c>
      <c r="F7" s="82"/>
      <c r="G7" s="83"/>
      <c r="H7" s="1"/>
    </row>
    <row r="8" spans="1:8" ht="25.5" customHeight="1" thickTop="1" thickBot="1" x14ac:dyDescent="0.3">
      <c r="A8" s="6"/>
      <c r="B8" s="21" t="s">
        <v>4</v>
      </c>
      <c r="C8" s="12" t="s">
        <v>18</v>
      </c>
      <c r="D8" s="136" t="s">
        <v>19</v>
      </c>
      <c r="E8" s="135" t="s">
        <v>20</v>
      </c>
      <c r="F8" s="84"/>
      <c r="G8" s="1"/>
      <c r="H8" s="1"/>
    </row>
    <row r="9" spans="1:8" ht="13.5" customHeight="1" thickTop="1" x14ac:dyDescent="0.25">
      <c r="A9" s="6"/>
      <c r="B9" s="22"/>
      <c r="C9" s="9"/>
      <c r="D9" s="130"/>
      <c r="E9" s="77"/>
      <c r="F9" s="1"/>
      <c r="G9" s="1"/>
      <c r="H9" s="1"/>
    </row>
    <row r="10" spans="1:8" ht="16.5" x14ac:dyDescent="0.25">
      <c r="A10" s="6"/>
      <c r="B10" s="23" t="s">
        <v>8</v>
      </c>
      <c r="C10" s="9"/>
      <c r="D10" s="5"/>
      <c r="E10" s="37"/>
      <c r="F10" s="1"/>
      <c r="G10" s="1"/>
      <c r="H10" s="1"/>
    </row>
    <row r="11" spans="1:8" ht="17.25" customHeight="1" x14ac:dyDescent="0.25">
      <c r="A11" s="4"/>
      <c r="B11" s="15" t="s">
        <v>31</v>
      </c>
      <c r="C11" s="129">
        <v>12603050</v>
      </c>
      <c r="D11" s="128">
        <v>8929512</v>
      </c>
      <c r="E11" s="38">
        <f>D11/C11</f>
        <v>0.70851992176496958</v>
      </c>
      <c r="F11" s="1"/>
      <c r="G11" s="1"/>
      <c r="H11" s="1"/>
    </row>
    <row r="12" spans="1:8" ht="17.25" customHeight="1" x14ac:dyDescent="0.25">
      <c r="A12" s="4"/>
      <c r="B12" s="15" t="s">
        <v>7</v>
      </c>
      <c r="C12" s="129">
        <v>51037676</v>
      </c>
      <c r="D12" s="128">
        <v>4839004</v>
      </c>
      <c r="E12" s="38">
        <f t="shared" ref="E12" si="0">D12/C12</f>
        <v>9.4812389184805362E-2</v>
      </c>
      <c r="F12" s="1"/>
      <c r="G12" s="85"/>
      <c r="H12" s="1"/>
    </row>
    <row r="13" spans="1:8" ht="18.75" customHeight="1" x14ac:dyDescent="0.25">
      <c r="A13" s="4"/>
      <c r="B13" s="24" t="s">
        <v>49</v>
      </c>
      <c r="C13" s="129">
        <v>0</v>
      </c>
      <c r="D13" s="128">
        <v>136590</v>
      </c>
      <c r="E13" s="39" t="s">
        <v>47</v>
      </c>
      <c r="F13" s="86"/>
      <c r="G13" s="1"/>
      <c r="H13" s="1"/>
    </row>
    <row r="14" spans="1:8" ht="17.25" thickBot="1" x14ac:dyDescent="0.3">
      <c r="B14" s="25" t="s">
        <v>13</v>
      </c>
      <c r="C14" s="134">
        <f>SUM(C11:C13)</f>
        <v>63640726</v>
      </c>
      <c r="D14" s="137">
        <f>SUM(D11:D13)</f>
        <v>13905106</v>
      </c>
      <c r="E14" s="40">
        <f>+D14/C14</f>
        <v>0.21849383050721327</v>
      </c>
      <c r="F14" s="1"/>
      <c r="G14" s="1"/>
      <c r="H14" s="1"/>
    </row>
    <row r="15" spans="1:8" ht="14.25" customHeight="1" x14ac:dyDescent="0.25">
      <c r="B15" s="26"/>
      <c r="C15" s="10"/>
      <c r="D15" s="13"/>
      <c r="E15" s="41"/>
      <c r="F15" s="1"/>
      <c r="G15" s="1"/>
      <c r="H15" s="1"/>
    </row>
    <row r="16" spans="1:8" ht="10.5" customHeight="1" x14ac:dyDescent="0.25">
      <c r="B16" s="26"/>
      <c r="C16" s="10"/>
      <c r="D16" s="14"/>
      <c r="E16" s="41"/>
      <c r="F16" s="1"/>
      <c r="G16" s="1"/>
      <c r="H16" s="1"/>
    </row>
    <row r="17" spans="1:8" ht="17.25" thickBot="1" x14ac:dyDescent="0.3">
      <c r="B17" s="25" t="s">
        <v>14</v>
      </c>
      <c r="C17" s="17">
        <f>C18+C19</f>
        <v>14019091</v>
      </c>
      <c r="D17" s="36">
        <f>D18+D19</f>
        <v>19269</v>
      </c>
      <c r="E17" s="40">
        <f>+D17/C17</f>
        <v>1.3744828391512689E-3</v>
      </c>
      <c r="F17" s="86"/>
      <c r="G17" s="1"/>
      <c r="H17" s="1"/>
    </row>
    <row r="18" spans="1:8" ht="16.5" x14ac:dyDescent="0.25">
      <c r="B18" s="27" t="s">
        <v>51</v>
      </c>
      <c r="C18" s="61">
        <v>14019091</v>
      </c>
      <c r="D18" s="138">
        <v>0</v>
      </c>
      <c r="E18" s="62">
        <f t="shared" ref="E18" si="1">D18/C18</f>
        <v>0</v>
      </c>
      <c r="F18" s="87"/>
      <c r="G18" s="1"/>
      <c r="H18" s="1"/>
    </row>
    <row r="19" spans="1:8" ht="16.5" x14ac:dyDescent="0.25">
      <c r="B19" s="131" t="s">
        <v>52</v>
      </c>
      <c r="C19" s="132">
        <v>0</v>
      </c>
      <c r="D19" s="139">
        <v>19269</v>
      </c>
      <c r="E19" s="133"/>
      <c r="F19" s="87"/>
      <c r="G19" s="1"/>
      <c r="H19" s="1"/>
    </row>
    <row r="20" spans="1:8" ht="18.75" thickBot="1" x14ac:dyDescent="0.3">
      <c r="B20" s="140" t="s">
        <v>12</v>
      </c>
      <c r="C20" s="141">
        <f>+C17+C14</f>
        <v>77659817</v>
      </c>
      <c r="D20" s="142">
        <f>+D17+D14</f>
        <v>13924375</v>
      </c>
      <c r="E20" s="143">
        <f>+D20/C20</f>
        <v>0.17929961127773453</v>
      </c>
      <c r="F20" s="86"/>
      <c r="G20" s="1"/>
      <c r="H20" s="1"/>
    </row>
    <row r="21" spans="1:8" ht="15.75" thickTop="1" x14ac:dyDescent="0.25">
      <c r="C21" s="3"/>
      <c r="D21" s="1"/>
    </row>
    <row r="22" spans="1:8" ht="15.75" x14ac:dyDescent="0.25">
      <c r="A22" s="7"/>
      <c r="B22" s="19"/>
      <c r="C22" s="1"/>
      <c r="D22" s="1"/>
    </row>
    <row r="23" spans="1:8" ht="18.75" customHeight="1" thickBot="1" x14ac:dyDescent="0.3">
      <c r="A23" s="7"/>
      <c r="B23" s="19" t="s">
        <v>0</v>
      </c>
      <c r="C23" s="28"/>
      <c r="D23" s="28"/>
      <c r="E23" s="29"/>
    </row>
    <row r="24" spans="1:8" ht="30" x14ac:dyDescent="0.25">
      <c r="B24" s="76" t="s">
        <v>48</v>
      </c>
      <c r="C24" s="73" t="s">
        <v>40</v>
      </c>
      <c r="D24" s="74" t="s">
        <v>62</v>
      </c>
      <c r="E24" s="75" t="s">
        <v>17</v>
      </c>
    </row>
    <row r="25" spans="1:8" ht="15.75" x14ac:dyDescent="0.25">
      <c r="B25" s="123" t="s">
        <v>27</v>
      </c>
      <c r="C25" s="124">
        <f>SUM(C26:C30)</f>
        <v>2253246</v>
      </c>
      <c r="D25" s="126">
        <f>SUM(D26:D30)</f>
        <v>42918</v>
      </c>
      <c r="E25" s="125">
        <f>+D25/C25</f>
        <v>1.9047187923555618E-2</v>
      </c>
    </row>
    <row r="26" spans="1:8" ht="21" customHeight="1" x14ac:dyDescent="0.25">
      <c r="B26" s="90" t="s">
        <v>26</v>
      </c>
      <c r="C26" s="64">
        <v>5850</v>
      </c>
      <c r="D26" s="63">
        <v>0</v>
      </c>
      <c r="E26" s="65">
        <v>0</v>
      </c>
    </row>
    <row r="27" spans="1:8" x14ac:dyDescent="0.25">
      <c r="B27" s="89" t="s">
        <v>24</v>
      </c>
      <c r="C27" s="64">
        <v>1197771</v>
      </c>
      <c r="D27" s="63">
        <v>0</v>
      </c>
      <c r="E27" s="66">
        <f>+D27/C27</f>
        <v>0</v>
      </c>
      <c r="G27" s="94"/>
    </row>
    <row r="28" spans="1:8" ht="16.5" customHeight="1" x14ac:dyDescent="0.25">
      <c r="B28" s="89" t="s">
        <v>25</v>
      </c>
      <c r="C28" s="64">
        <v>161375</v>
      </c>
      <c r="D28" s="63">
        <v>0</v>
      </c>
      <c r="E28" s="66">
        <f t="shared" ref="E28:E30" si="2">+D28/C28</f>
        <v>0</v>
      </c>
      <c r="G28" s="94"/>
    </row>
    <row r="29" spans="1:8" ht="15.75" customHeight="1" x14ac:dyDescent="0.25">
      <c r="B29" s="89" t="s">
        <v>28</v>
      </c>
      <c r="C29" s="64">
        <v>705433</v>
      </c>
      <c r="D29" s="63">
        <v>22254</v>
      </c>
      <c r="E29" s="66">
        <f t="shared" si="2"/>
        <v>3.1546582028342873E-2</v>
      </c>
      <c r="G29" s="122"/>
    </row>
    <row r="30" spans="1:8" ht="15.75" customHeight="1" thickBot="1" x14ac:dyDescent="0.3">
      <c r="B30" s="96" t="s">
        <v>29</v>
      </c>
      <c r="C30" s="97">
        <v>182817</v>
      </c>
      <c r="D30" s="68">
        <v>20664</v>
      </c>
      <c r="E30" s="67">
        <f t="shared" si="2"/>
        <v>0.11303106385073598</v>
      </c>
      <c r="G30" s="94"/>
    </row>
    <row r="31" spans="1:8" x14ac:dyDescent="0.25">
      <c r="C31" s="30"/>
      <c r="D31" s="69"/>
      <c r="G31" s="94"/>
    </row>
    <row r="32" spans="1:8" x14ac:dyDescent="0.25">
      <c r="C32" s="1"/>
      <c r="D32" s="30"/>
    </row>
    <row r="33" spans="3:3" x14ac:dyDescent="0.25">
      <c r="C33" s="1"/>
    </row>
    <row r="34" spans="3:3" x14ac:dyDescent="0.25">
      <c r="C34" s="1"/>
    </row>
    <row r="36" spans="3:3" x14ac:dyDescent="0.25">
      <c r="C36" s="1"/>
    </row>
  </sheetData>
  <mergeCells count="2">
    <mergeCell ref="A4:E4"/>
    <mergeCell ref="C6:E6"/>
  </mergeCells>
  <printOptions horizontalCentered="1" verticalCentered="1"/>
  <pageMargins left="0.70866141732283472" right="0.70866141732283472" top="0.43307086614173229" bottom="0.15748031496062992" header="0.19685039370078741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</sheetPr>
  <dimension ref="A1:N146"/>
  <sheetViews>
    <sheetView showGridLines="0" topLeftCell="A13" zoomScale="80" zoomScaleNormal="80" workbookViewId="0">
      <selection activeCell="H38" sqref="H38"/>
    </sheetView>
  </sheetViews>
  <sheetFormatPr baseColWidth="10" defaultRowHeight="15" x14ac:dyDescent="0.25"/>
  <cols>
    <col min="1" max="1" width="59.85546875" customWidth="1"/>
    <col min="2" max="2" width="18.28515625" customWidth="1"/>
    <col min="3" max="3" width="14" customWidth="1"/>
    <col min="4" max="4" width="11.85546875" style="98" customWidth="1"/>
    <col min="5" max="5" width="14.7109375" customWidth="1"/>
    <col min="6" max="6" width="12.85546875" style="175" customWidth="1"/>
    <col min="7" max="7" width="14.5703125" bestFit="1" customWidth="1"/>
    <col min="8" max="8" width="26.42578125" customWidth="1"/>
    <col min="11" max="11" width="17.5703125" customWidth="1"/>
    <col min="14" max="14" width="15" bestFit="1" customWidth="1"/>
  </cols>
  <sheetData>
    <row r="1" spans="1:13" ht="39.75" customHeight="1" x14ac:dyDescent="0.25">
      <c r="F1"/>
    </row>
    <row r="2" spans="1:13" x14ac:dyDescent="0.25">
      <c r="F2"/>
    </row>
    <row r="3" spans="1:13" x14ac:dyDescent="0.25">
      <c r="F3"/>
    </row>
    <row r="4" spans="1:13" ht="18" x14ac:dyDescent="0.25">
      <c r="A4" s="183" t="s">
        <v>33</v>
      </c>
      <c r="B4" s="183"/>
      <c r="C4" s="183"/>
      <c r="D4" s="183"/>
      <c r="E4" s="183"/>
      <c r="F4" s="183"/>
    </row>
    <row r="5" spans="1:13" ht="31.5" customHeight="1" x14ac:dyDescent="0.25">
      <c r="A5" s="183" t="s">
        <v>63</v>
      </c>
      <c r="B5" s="183"/>
      <c r="C5" s="183"/>
      <c r="D5" s="183"/>
      <c r="E5" s="183"/>
      <c r="F5" s="183"/>
      <c r="G5" s="80"/>
      <c r="H5" s="80"/>
      <c r="I5" s="80"/>
      <c r="J5" s="80"/>
    </row>
    <row r="6" spans="1:13" ht="23.25" customHeight="1" thickBot="1" x14ac:dyDescent="0.3">
      <c r="A6" s="33"/>
      <c r="B6" s="33"/>
      <c r="C6" s="92"/>
      <c r="D6" s="99"/>
      <c r="E6" s="92"/>
      <c r="F6" s="92"/>
      <c r="H6" s="110"/>
    </row>
    <row r="7" spans="1:13" ht="15" customHeight="1" x14ac:dyDescent="0.25">
      <c r="A7" s="192" t="s">
        <v>6</v>
      </c>
      <c r="B7" s="194" t="s">
        <v>55</v>
      </c>
      <c r="C7" s="188" t="s">
        <v>64</v>
      </c>
      <c r="D7" s="189"/>
      <c r="E7" s="196" t="s">
        <v>56</v>
      </c>
      <c r="F7" s="198" t="s">
        <v>57</v>
      </c>
    </row>
    <row r="8" spans="1:13" ht="30" customHeight="1" thickBot="1" x14ac:dyDescent="0.3">
      <c r="A8" s="193"/>
      <c r="B8" s="195"/>
      <c r="C8" s="190"/>
      <c r="D8" s="191"/>
      <c r="E8" s="197"/>
      <c r="F8" s="199"/>
      <c r="H8" s="111"/>
    </row>
    <row r="9" spans="1:13" ht="44.25" customHeight="1" thickBot="1" x14ac:dyDescent="0.3">
      <c r="A9" s="44"/>
      <c r="B9" s="34" t="s">
        <v>5</v>
      </c>
      <c r="C9" s="56" t="s">
        <v>38</v>
      </c>
      <c r="D9" s="56" t="s">
        <v>39</v>
      </c>
      <c r="E9" s="153" t="s">
        <v>58</v>
      </c>
      <c r="F9" s="154" t="s">
        <v>59</v>
      </c>
      <c r="G9" s="184"/>
      <c r="H9" s="186"/>
    </row>
    <row r="10" spans="1:13" ht="16.5" thickBot="1" x14ac:dyDescent="0.3">
      <c r="A10" s="45" t="s">
        <v>4</v>
      </c>
      <c r="B10" s="43"/>
      <c r="C10" s="57"/>
      <c r="D10" s="57"/>
      <c r="E10" s="57"/>
      <c r="F10" s="155"/>
      <c r="G10" s="185"/>
      <c r="H10" s="187"/>
    </row>
    <row r="11" spans="1:13" ht="16.5" thickBot="1" x14ac:dyDescent="0.3">
      <c r="A11" s="46" t="s">
        <v>3</v>
      </c>
      <c r="B11" s="2">
        <f>SUM(B12:B18)</f>
        <v>54573270</v>
      </c>
      <c r="C11" s="2">
        <f>SUM(C12:C18)</f>
        <v>13000115</v>
      </c>
      <c r="D11" s="100">
        <f>C11/B11</f>
        <v>0.23821396445549259</v>
      </c>
      <c r="E11" s="2">
        <f>SUM(E12:E18)</f>
        <v>6434140</v>
      </c>
      <c r="F11" s="156">
        <f>+E11/B11</f>
        <v>0.11789911068184113</v>
      </c>
      <c r="G11" s="88"/>
      <c r="H11" s="88"/>
      <c r="I11" s="112"/>
      <c r="J11" s="112"/>
      <c r="K11" s="112"/>
      <c r="L11" s="112"/>
      <c r="M11" s="112"/>
    </row>
    <row r="12" spans="1:13" x14ac:dyDescent="0.25">
      <c r="A12" s="47" t="s">
        <v>2</v>
      </c>
      <c r="B12" s="54">
        <v>10657617</v>
      </c>
      <c r="C12" s="54">
        <v>1088747</v>
      </c>
      <c r="D12" s="101">
        <f>+C12/B12</f>
        <v>0.10215670163414579</v>
      </c>
      <c r="E12" s="182">
        <v>1088747</v>
      </c>
      <c r="F12" s="157">
        <f>+E12/B12</f>
        <v>0.10215670163414579</v>
      </c>
      <c r="G12" s="88"/>
      <c r="H12" s="88"/>
      <c r="I12" s="112"/>
      <c r="J12" s="112"/>
      <c r="K12" s="112"/>
      <c r="L12" s="112"/>
      <c r="M12" s="112"/>
    </row>
    <row r="13" spans="1:13" x14ac:dyDescent="0.25">
      <c r="A13" s="48" t="s">
        <v>35</v>
      </c>
      <c r="B13" s="127">
        <v>11497432</v>
      </c>
      <c r="C13" s="127">
        <v>4390709</v>
      </c>
      <c r="D13" s="102">
        <f t="shared" ref="D13:D18" si="0">+C13/B13</f>
        <v>0.38188605942613968</v>
      </c>
      <c r="E13" s="127">
        <v>341849</v>
      </c>
      <c r="F13" s="158">
        <f>+E13/B13</f>
        <v>2.973263942765654E-2</v>
      </c>
      <c r="G13" s="88"/>
      <c r="H13" s="88"/>
      <c r="I13" s="112"/>
      <c r="J13" s="112"/>
      <c r="K13" s="112"/>
      <c r="L13" s="112"/>
      <c r="M13" s="112"/>
    </row>
    <row r="14" spans="1:13" x14ac:dyDescent="0.25">
      <c r="A14" s="48" t="s">
        <v>37</v>
      </c>
      <c r="B14" s="55">
        <v>494396</v>
      </c>
      <c r="C14" s="55">
        <v>3502</v>
      </c>
      <c r="D14" s="102">
        <f t="shared" si="0"/>
        <v>7.083390642319113E-3</v>
      </c>
      <c r="E14" s="127">
        <v>3502</v>
      </c>
      <c r="F14" s="158">
        <f>+E14/B14</f>
        <v>7.083390642319113E-3</v>
      </c>
      <c r="G14" s="88"/>
      <c r="H14" s="88"/>
      <c r="I14" s="112"/>
      <c r="J14" s="112"/>
      <c r="K14" s="112"/>
      <c r="L14" s="112"/>
      <c r="M14" s="112"/>
    </row>
    <row r="15" spans="1:13" ht="15.75" customHeight="1" x14ac:dyDescent="0.25">
      <c r="A15" s="49" t="s">
        <v>1</v>
      </c>
      <c r="B15" s="55">
        <f>31077579-486547-B16</f>
        <v>20743572</v>
      </c>
      <c r="C15" s="55">
        <v>7307692</v>
      </c>
      <c r="D15" s="102">
        <f>+C15/B15</f>
        <v>0.3522870602999329</v>
      </c>
      <c r="E15" s="127">
        <v>4943144</v>
      </c>
      <c r="F15" s="158">
        <f t="shared" ref="F15:F23" si="1">+E15/B15</f>
        <v>0.23829762781453454</v>
      </c>
      <c r="G15" s="88"/>
      <c r="H15" s="88"/>
      <c r="I15" s="94"/>
      <c r="J15" s="94"/>
      <c r="K15" s="94"/>
      <c r="L15" s="94"/>
      <c r="M15" s="94"/>
    </row>
    <row r="16" spans="1:13" ht="15.75" customHeight="1" x14ac:dyDescent="0.25">
      <c r="A16" s="49" t="s">
        <v>44</v>
      </c>
      <c r="B16" s="55">
        <v>9847460</v>
      </c>
      <c r="C16" s="55">
        <v>0</v>
      </c>
      <c r="D16" s="102">
        <f t="shared" si="0"/>
        <v>0</v>
      </c>
      <c r="E16" s="55">
        <v>0</v>
      </c>
      <c r="F16" s="158">
        <f t="shared" si="1"/>
        <v>0</v>
      </c>
      <c r="G16" s="88"/>
      <c r="H16" s="88"/>
      <c r="I16" s="112"/>
      <c r="J16" s="112"/>
      <c r="K16" s="112"/>
      <c r="L16" s="112"/>
      <c r="M16" s="112"/>
    </row>
    <row r="17" spans="1:14" ht="15.75" customHeight="1" x14ac:dyDescent="0.25">
      <c r="A17" s="49" t="s">
        <v>36</v>
      </c>
      <c r="B17" s="55">
        <v>1116514</v>
      </c>
      <c r="C17" s="127">
        <v>0</v>
      </c>
      <c r="D17" s="102">
        <f t="shared" si="0"/>
        <v>0</v>
      </c>
      <c r="E17" s="127">
        <v>0</v>
      </c>
      <c r="F17" s="158">
        <f>+E17/B17</f>
        <v>0</v>
      </c>
      <c r="G17" s="88"/>
      <c r="H17" s="88"/>
      <c r="I17" s="112"/>
      <c r="J17" s="112"/>
      <c r="K17" s="112"/>
      <c r="L17" s="112"/>
      <c r="M17" s="112"/>
    </row>
    <row r="18" spans="1:14" ht="15.75" customHeight="1" thickBot="1" x14ac:dyDescent="0.3">
      <c r="A18" s="176" t="s">
        <v>41</v>
      </c>
      <c r="B18" s="177">
        <v>216279</v>
      </c>
      <c r="C18" s="178">
        <v>209465</v>
      </c>
      <c r="D18" s="179">
        <f t="shared" si="0"/>
        <v>0.96849439843905327</v>
      </c>
      <c r="E18" s="180">
        <v>56898</v>
      </c>
      <c r="F18" s="181">
        <f>+E18/B18</f>
        <v>0.2630768590570513</v>
      </c>
      <c r="G18" s="88"/>
      <c r="H18" s="88"/>
      <c r="I18" s="112"/>
      <c r="J18" s="112"/>
      <c r="K18" s="112"/>
      <c r="L18" s="112"/>
      <c r="M18" s="112"/>
      <c r="N18" s="112"/>
    </row>
    <row r="19" spans="1:14" ht="16.5" thickBot="1" x14ac:dyDescent="0.3">
      <c r="A19" s="46" t="s">
        <v>32</v>
      </c>
      <c r="B19" s="8">
        <v>8600000</v>
      </c>
      <c r="C19" s="8">
        <v>0</v>
      </c>
      <c r="D19" s="100">
        <f t="shared" ref="D19:D25" si="2">C19/B19</f>
        <v>0</v>
      </c>
      <c r="E19" s="8">
        <v>0</v>
      </c>
      <c r="F19" s="156">
        <f t="shared" si="1"/>
        <v>0</v>
      </c>
      <c r="G19" s="88"/>
      <c r="H19" s="88"/>
      <c r="I19" s="112"/>
      <c r="J19" s="112"/>
      <c r="K19" s="112"/>
      <c r="L19" s="112"/>
      <c r="M19" s="112"/>
      <c r="N19" s="112"/>
    </row>
    <row r="20" spans="1:14" ht="16.5" thickBot="1" x14ac:dyDescent="0.3">
      <c r="A20" s="50" t="s">
        <v>16</v>
      </c>
      <c r="B20" s="8">
        <f>SUM(B21:B22)</f>
        <v>14000000</v>
      </c>
      <c r="C20" s="8">
        <f>SUM(C21:C22)</f>
        <v>7967248</v>
      </c>
      <c r="D20" s="100">
        <f t="shared" si="2"/>
        <v>0.56908914285714285</v>
      </c>
      <c r="E20" s="8">
        <f>SUM(E21:E22)</f>
        <v>71700</v>
      </c>
      <c r="F20" s="156">
        <f t="shared" si="1"/>
        <v>5.121428571428571E-3</v>
      </c>
      <c r="G20" s="88"/>
      <c r="H20" s="88"/>
      <c r="I20" s="112"/>
      <c r="J20" s="112"/>
      <c r="K20" s="112"/>
      <c r="L20" s="112"/>
      <c r="M20" s="112"/>
      <c r="N20" s="112"/>
    </row>
    <row r="21" spans="1:14" ht="15.75" customHeight="1" x14ac:dyDescent="0.25">
      <c r="A21" s="79" t="s">
        <v>46</v>
      </c>
      <c r="B21" s="54">
        <v>4000000</v>
      </c>
      <c r="C21" s="54">
        <v>0</v>
      </c>
      <c r="D21" s="102">
        <f t="shared" si="2"/>
        <v>0</v>
      </c>
      <c r="E21" s="53">
        <v>0</v>
      </c>
      <c r="F21" s="158">
        <f t="shared" si="1"/>
        <v>0</v>
      </c>
      <c r="G21" s="88"/>
      <c r="H21" s="88"/>
      <c r="I21" s="112"/>
      <c r="J21" s="112"/>
      <c r="K21" s="112"/>
      <c r="L21" s="112"/>
      <c r="M21" s="112"/>
      <c r="N21" s="112"/>
    </row>
    <row r="22" spans="1:14" ht="15.75" customHeight="1" thickBot="1" x14ac:dyDescent="0.3">
      <c r="A22" s="47" t="s">
        <v>45</v>
      </c>
      <c r="B22" s="78">
        <v>10000000</v>
      </c>
      <c r="C22" s="127">
        <v>7967248</v>
      </c>
      <c r="D22" s="102">
        <f t="shared" si="2"/>
        <v>0.79672480000000001</v>
      </c>
      <c r="E22" s="127">
        <v>71700</v>
      </c>
      <c r="F22" s="158">
        <f t="shared" si="1"/>
        <v>7.1700000000000002E-3</v>
      </c>
      <c r="G22" s="88"/>
      <c r="H22" s="88"/>
      <c r="I22" s="112"/>
      <c r="J22" s="112"/>
      <c r="K22" s="112"/>
      <c r="L22" s="112"/>
      <c r="M22" s="112"/>
      <c r="N22" s="112"/>
    </row>
    <row r="23" spans="1:14" ht="15.75" customHeight="1" thickBot="1" x14ac:dyDescent="0.3">
      <c r="A23" s="46" t="s">
        <v>15</v>
      </c>
      <c r="B23" s="2">
        <f>+B11+B19+B20</f>
        <v>77173270</v>
      </c>
      <c r="C23" s="2">
        <f>+C11+C19+C20</f>
        <v>20967363</v>
      </c>
      <c r="D23" s="100">
        <f t="shared" si="2"/>
        <v>0.27169203792971325</v>
      </c>
      <c r="E23" s="2">
        <f>+E11+E19+E20</f>
        <v>6505840</v>
      </c>
      <c r="F23" s="156">
        <f t="shared" si="1"/>
        <v>8.4301727787354355E-2</v>
      </c>
      <c r="G23" s="88"/>
      <c r="H23" s="88"/>
      <c r="I23" s="112"/>
      <c r="J23" s="112"/>
      <c r="K23" s="112"/>
      <c r="L23" s="112"/>
      <c r="M23" s="112"/>
      <c r="N23" s="112"/>
    </row>
    <row r="24" spans="1:14" ht="15.75" customHeight="1" thickBot="1" x14ac:dyDescent="0.3">
      <c r="A24" s="59" t="s">
        <v>42</v>
      </c>
      <c r="B24" s="60">
        <v>486547</v>
      </c>
      <c r="C24" s="60">
        <f>+'INGR ACUMULADOS '!D20-'GASTOS ACUM '!C23</f>
        <v>-7042988</v>
      </c>
      <c r="D24" s="100">
        <f t="shared" si="2"/>
        <v>-14.475452525655282</v>
      </c>
      <c r="E24" s="2">
        <f>+'INGR ACUMULADOS '!D20-'GASTOS ACUM '!E23</f>
        <v>7418535</v>
      </c>
      <c r="F24" s="159">
        <f t="shared" ref="F24" si="3">C24/B24</f>
        <v>-14.475452525655282</v>
      </c>
      <c r="G24" s="88"/>
      <c r="H24" s="88"/>
      <c r="I24" s="112"/>
      <c r="J24" s="112"/>
      <c r="K24" s="112"/>
      <c r="L24" s="112"/>
      <c r="M24" s="112"/>
      <c r="N24" s="112"/>
    </row>
    <row r="25" spans="1:14" ht="15.75" customHeight="1" thickBot="1" x14ac:dyDescent="0.3">
      <c r="A25" s="50" t="s">
        <v>22</v>
      </c>
      <c r="B25" s="16">
        <f>+B23+B24</f>
        <v>77659817</v>
      </c>
      <c r="C25" s="16">
        <f>+C23+C24</f>
        <v>13924375</v>
      </c>
      <c r="D25" s="100">
        <f t="shared" si="2"/>
        <v>0.17929961127773453</v>
      </c>
      <c r="E25" s="16">
        <f>+E23+E24</f>
        <v>13924375</v>
      </c>
      <c r="F25" s="156">
        <f>C25/B25</f>
        <v>0.17929961127773453</v>
      </c>
      <c r="G25" s="88"/>
      <c r="H25" s="88"/>
      <c r="I25" s="112"/>
      <c r="J25" s="112"/>
      <c r="K25" s="112"/>
      <c r="L25" s="112"/>
      <c r="M25" s="112"/>
      <c r="N25" s="112"/>
    </row>
    <row r="26" spans="1:14" ht="15.75" hidden="1" customHeight="1" thickBot="1" x14ac:dyDescent="0.3">
      <c r="A26" s="51"/>
      <c r="B26" s="11"/>
      <c r="C26" s="53"/>
      <c r="D26" s="103"/>
      <c r="E26" s="160"/>
      <c r="F26" s="161"/>
      <c r="G26" s="88"/>
      <c r="H26" s="88"/>
      <c r="I26" s="112"/>
      <c r="J26" s="112"/>
      <c r="K26" s="112"/>
      <c r="L26" s="112"/>
      <c r="M26" s="112"/>
      <c r="N26" s="112"/>
    </row>
    <row r="27" spans="1:14" ht="18.75" hidden="1" customHeight="1" x14ac:dyDescent="0.25">
      <c r="A27" s="50" t="s">
        <v>21</v>
      </c>
      <c r="B27" s="8">
        <f>SUM(B28:B29)</f>
        <v>0</v>
      </c>
      <c r="C27" s="18">
        <v>63546.400000000001</v>
      </c>
      <c r="D27" s="104"/>
      <c r="E27" s="162"/>
      <c r="F27" s="161" t="e">
        <f>+C27/B27</f>
        <v>#DIV/0!</v>
      </c>
      <c r="G27" s="88"/>
      <c r="H27" s="88"/>
      <c r="I27" s="112"/>
      <c r="J27" s="112"/>
      <c r="K27" s="112"/>
      <c r="L27" s="112"/>
      <c r="M27" s="112"/>
      <c r="N27" s="112"/>
    </row>
    <row r="28" spans="1:14" ht="15.75" hidden="1" customHeight="1" x14ac:dyDescent="0.25">
      <c r="A28" s="47" t="s">
        <v>11</v>
      </c>
      <c r="B28" s="53"/>
      <c r="C28" s="58">
        <f>+C20+C21+C25</f>
        <v>21891623</v>
      </c>
      <c r="D28" s="105"/>
      <c r="E28" s="163"/>
      <c r="F28" s="164" t="e">
        <f>C28/B28</f>
        <v>#DIV/0!</v>
      </c>
      <c r="G28" s="88"/>
      <c r="H28" s="88"/>
      <c r="I28" s="112"/>
      <c r="J28" s="112"/>
      <c r="K28" s="112"/>
      <c r="L28" s="112"/>
      <c r="M28" s="112"/>
      <c r="N28" s="112"/>
    </row>
    <row r="29" spans="1:14" ht="15.75" hidden="1" customHeight="1" x14ac:dyDescent="0.25">
      <c r="A29" s="52" t="s">
        <v>30</v>
      </c>
      <c r="B29" s="18"/>
      <c r="C29" s="18"/>
      <c r="D29" s="106"/>
      <c r="E29" s="18"/>
      <c r="F29" s="165" t="e">
        <f>+C29/B29</f>
        <v>#DIV/0!</v>
      </c>
      <c r="G29" s="88"/>
      <c r="H29" s="88"/>
      <c r="I29" s="112"/>
      <c r="J29" s="112"/>
      <c r="K29" s="112"/>
      <c r="L29" s="112"/>
      <c r="M29" s="112"/>
      <c r="N29" s="112"/>
    </row>
    <row r="30" spans="1:14" ht="16.5" hidden="1" customHeight="1" thickBot="1" x14ac:dyDescent="0.3">
      <c r="A30" s="46" t="s">
        <v>23</v>
      </c>
      <c r="B30" s="2"/>
      <c r="C30" s="2"/>
      <c r="D30" s="107"/>
      <c r="E30" s="2"/>
      <c r="F30" s="166" t="e">
        <f>+C30/B30</f>
        <v>#DIV/0!</v>
      </c>
      <c r="G30" s="88"/>
      <c r="H30" s="88"/>
      <c r="I30" s="112"/>
      <c r="J30" s="112"/>
      <c r="K30" s="112"/>
      <c r="L30" s="112"/>
      <c r="M30" s="112"/>
      <c r="N30" s="112"/>
    </row>
    <row r="31" spans="1:14" x14ac:dyDescent="0.25">
      <c r="B31" s="32"/>
      <c r="C31" s="70"/>
      <c r="D31" s="108"/>
      <c r="E31" s="70"/>
      <c r="F31"/>
      <c r="G31" s="88"/>
      <c r="H31" s="88"/>
      <c r="I31" s="94"/>
      <c r="J31" s="112"/>
      <c r="K31" s="112"/>
      <c r="L31" s="94"/>
      <c r="M31" s="94"/>
      <c r="N31" s="112"/>
    </row>
    <row r="32" spans="1:14" x14ac:dyDescent="0.25">
      <c r="B32" s="32"/>
      <c r="C32" s="167"/>
      <c r="D32" s="168"/>
      <c r="E32" s="167"/>
      <c r="F32"/>
      <c r="G32" s="88"/>
      <c r="H32" s="88"/>
      <c r="I32" s="94"/>
      <c r="J32" s="112"/>
      <c r="K32" s="112"/>
      <c r="L32" s="94"/>
      <c r="M32" s="94"/>
      <c r="N32" s="112"/>
    </row>
    <row r="33" spans="1:14" ht="18" customHeight="1" thickBot="1" x14ac:dyDescent="0.3">
      <c r="A33" s="144" t="s">
        <v>0</v>
      </c>
      <c r="B33" s="81"/>
      <c r="C33" s="81"/>
      <c r="D33" s="169"/>
      <c r="E33" s="81"/>
      <c r="F33" s="145"/>
      <c r="G33" s="88"/>
      <c r="H33" s="88"/>
      <c r="I33" s="94"/>
      <c r="J33" s="112"/>
      <c r="K33" s="112"/>
      <c r="L33" s="94"/>
      <c r="M33" s="94"/>
      <c r="N33" s="112"/>
    </row>
    <row r="34" spans="1:14" ht="30.75" customHeight="1" thickBot="1" x14ac:dyDescent="0.3">
      <c r="A34" s="115" t="s">
        <v>50</v>
      </c>
      <c r="B34" s="118" t="s">
        <v>40</v>
      </c>
      <c r="C34" s="148" t="s">
        <v>54</v>
      </c>
      <c r="D34" s="148" t="s">
        <v>60</v>
      </c>
      <c r="E34" s="149" t="s">
        <v>43</v>
      </c>
      <c r="F34" s="170"/>
      <c r="H34" s="1"/>
      <c r="I34" s="94"/>
      <c r="J34" s="112"/>
      <c r="K34" s="112"/>
      <c r="L34" s="94"/>
      <c r="M34" s="94"/>
      <c r="N34" s="112"/>
    </row>
    <row r="35" spans="1:14" ht="15" customHeight="1" x14ac:dyDescent="0.25">
      <c r="A35" s="121" t="s">
        <v>27</v>
      </c>
      <c r="B35" s="93">
        <f>SUM(B36:B40)</f>
        <v>2253246</v>
      </c>
      <c r="C35" s="93">
        <v>42918.071000000004</v>
      </c>
      <c r="D35" s="150">
        <f>SUM(D36:D40)</f>
        <v>42918</v>
      </c>
      <c r="E35" s="150">
        <f>SUM(E36:E40)</f>
        <v>42918</v>
      </c>
      <c r="F35" s="114"/>
      <c r="H35" s="1"/>
      <c r="J35" s="112"/>
      <c r="K35" s="112"/>
      <c r="N35" s="112"/>
    </row>
    <row r="36" spans="1:14" ht="18.75" customHeight="1" x14ac:dyDescent="0.25">
      <c r="A36" s="90" t="s">
        <v>26</v>
      </c>
      <c r="B36" s="119">
        <v>5850</v>
      </c>
      <c r="C36" s="146">
        <v>0</v>
      </c>
      <c r="D36" s="151">
        <v>0</v>
      </c>
      <c r="E36" s="151">
        <v>0</v>
      </c>
      <c r="F36" s="114"/>
      <c r="G36" s="1"/>
      <c r="H36" s="1"/>
      <c r="J36" s="112"/>
      <c r="K36" s="113"/>
      <c r="N36" s="31"/>
    </row>
    <row r="37" spans="1:14" x14ac:dyDescent="0.25">
      <c r="A37" s="116" t="s">
        <v>24</v>
      </c>
      <c r="B37" s="119">
        <v>1197771</v>
      </c>
      <c r="C37" s="146">
        <v>0</v>
      </c>
      <c r="D37" s="151">
        <v>0</v>
      </c>
      <c r="E37" s="151">
        <v>0</v>
      </c>
      <c r="F37" s="114"/>
      <c r="G37" s="1"/>
      <c r="H37" s="1"/>
      <c r="J37" s="112"/>
      <c r="K37" s="112"/>
    </row>
    <row r="38" spans="1:14" ht="18" customHeight="1" x14ac:dyDescent="0.25">
      <c r="A38" s="116" t="s">
        <v>25</v>
      </c>
      <c r="B38" s="119">
        <v>161375</v>
      </c>
      <c r="C38" s="146">
        <v>0</v>
      </c>
      <c r="D38" s="151">
        <v>0</v>
      </c>
      <c r="E38" s="151">
        <v>0</v>
      </c>
      <c r="F38" s="114"/>
      <c r="G38" s="1"/>
      <c r="H38" s="1"/>
      <c r="J38" s="112"/>
      <c r="K38" s="112"/>
    </row>
    <row r="39" spans="1:14" ht="15" customHeight="1" x14ac:dyDescent="0.25">
      <c r="A39" s="116" t="s">
        <v>28</v>
      </c>
      <c r="B39" s="119">
        <v>705433</v>
      </c>
      <c r="C39" s="146">
        <v>206917</v>
      </c>
      <c r="D39" s="151">
        <v>22254</v>
      </c>
      <c r="E39" s="151">
        <v>22254</v>
      </c>
      <c r="F39" s="114"/>
      <c r="G39" s="1"/>
      <c r="H39" s="1"/>
      <c r="J39" s="112"/>
      <c r="K39" s="112"/>
    </row>
    <row r="40" spans="1:14" ht="15.75" thickBot="1" x14ac:dyDescent="0.3">
      <c r="A40" s="117" t="s">
        <v>29</v>
      </c>
      <c r="B40" s="120">
        <v>182817</v>
      </c>
      <c r="C40" s="147">
        <v>20664</v>
      </c>
      <c r="D40" s="152">
        <v>20664</v>
      </c>
      <c r="E40" s="152">
        <v>20664</v>
      </c>
      <c r="F40" s="114"/>
      <c r="G40" s="1"/>
      <c r="H40" s="1"/>
      <c r="J40" s="112"/>
      <c r="K40" s="112"/>
    </row>
    <row r="41" spans="1:14" x14ac:dyDescent="0.25">
      <c r="E41" s="114"/>
      <c r="F41" s="114"/>
      <c r="H41" s="1"/>
    </row>
    <row r="42" spans="1:14" x14ac:dyDescent="0.25">
      <c r="C42" s="1"/>
      <c r="D42" s="171"/>
      <c r="E42" s="114"/>
      <c r="F42" s="114"/>
      <c r="H42" s="1"/>
    </row>
    <row r="43" spans="1:14" x14ac:dyDescent="0.25">
      <c r="C43" s="1"/>
      <c r="D43" s="171"/>
      <c r="E43" s="114"/>
      <c r="F43" s="114"/>
      <c r="H43" s="1"/>
    </row>
    <row r="44" spans="1:14" x14ac:dyDescent="0.25">
      <c r="C44" s="172"/>
      <c r="D44" s="173"/>
      <c r="E44" s="114"/>
      <c r="F44" s="114"/>
      <c r="H44" s="1"/>
    </row>
    <row r="45" spans="1:14" x14ac:dyDescent="0.25">
      <c r="C45" s="31"/>
      <c r="D45" s="174"/>
      <c r="E45" s="114"/>
      <c r="F45" s="114"/>
      <c r="H45" s="1"/>
    </row>
    <row r="46" spans="1:14" x14ac:dyDescent="0.25">
      <c r="E46" s="114"/>
      <c r="F46" s="114"/>
      <c r="H46" s="1"/>
    </row>
    <row r="47" spans="1:14" x14ac:dyDescent="0.25">
      <c r="C47" s="95"/>
      <c r="D47" s="109"/>
      <c r="E47" s="95"/>
      <c r="F47"/>
      <c r="H47" s="1"/>
    </row>
    <row r="48" spans="1:14" x14ac:dyDescent="0.25">
      <c r="C48" s="31"/>
      <c r="F48"/>
      <c r="H48" s="1"/>
    </row>
    <row r="49" spans="6:8" x14ac:dyDescent="0.25">
      <c r="F49"/>
      <c r="H49" s="1"/>
    </row>
    <row r="50" spans="6:8" x14ac:dyDescent="0.25">
      <c r="F50"/>
      <c r="H50" s="1"/>
    </row>
    <row r="51" spans="6:8" x14ac:dyDescent="0.25">
      <c r="F51"/>
      <c r="H51" s="1"/>
    </row>
    <row r="52" spans="6:8" x14ac:dyDescent="0.25">
      <c r="F52"/>
      <c r="H52" s="1"/>
    </row>
    <row r="53" spans="6:8" x14ac:dyDescent="0.25">
      <c r="F53"/>
      <c r="H53" s="1"/>
    </row>
    <row r="54" spans="6:8" x14ac:dyDescent="0.25">
      <c r="F54"/>
      <c r="H54" s="1"/>
    </row>
    <row r="55" spans="6:8" x14ac:dyDescent="0.25">
      <c r="F55"/>
      <c r="H55" s="1"/>
    </row>
    <row r="56" spans="6:8" x14ac:dyDescent="0.25">
      <c r="F56"/>
      <c r="H56" s="1"/>
    </row>
    <row r="57" spans="6:8" x14ac:dyDescent="0.25">
      <c r="F57"/>
      <c r="H57" s="1"/>
    </row>
    <row r="58" spans="6:8" x14ac:dyDescent="0.25">
      <c r="F58"/>
      <c r="H58" s="1"/>
    </row>
    <row r="59" spans="6:8" x14ac:dyDescent="0.25">
      <c r="F59"/>
      <c r="H59" s="1"/>
    </row>
    <row r="60" spans="6:8" x14ac:dyDescent="0.25">
      <c r="F60"/>
      <c r="H60" s="1"/>
    </row>
    <row r="61" spans="6:8" x14ac:dyDescent="0.25">
      <c r="F61"/>
      <c r="H61" s="1"/>
    </row>
    <row r="62" spans="6:8" x14ac:dyDescent="0.25">
      <c r="F62"/>
      <c r="H62" s="1"/>
    </row>
    <row r="63" spans="6:8" x14ac:dyDescent="0.25">
      <c r="F63"/>
      <c r="H63" s="1"/>
    </row>
    <row r="64" spans="6:8" x14ac:dyDescent="0.25">
      <c r="F64"/>
      <c r="H64" s="1"/>
    </row>
    <row r="65" spans="6:8" x14ac:dyDescent="0.25">
      <c r="F65"/>
      <c r="H65" s="1"/>
    </row>
    <row r="66" spans="6:8" x14ac:dyDescent="0.25">
      <c r="F66"/>
      <c r="H66" s="1"/>
    </row>
    <row r="67" spans="6:8" x14ac:dyDescent="0.25">
      <c r="F67"/>
      <c r="H67" s="1"/>
    </row>
    <row r="68" spans="6:8" x14ac:dyDescent="0.25">
      <c r="F68"/>
      <c r="H68" s="1"/>
    </row>
    <row r="69" spans="6:8" x14ac:dyDescent="0.25">
      <c r="F69"/>
      <c r="H69" s="1"/>
    </row>
    <row r="70" spans="6:8" x14ac:dyDescent="0.25">
      <c r="F70"/>
      <c r="H70" s="1"/>
    </row>
    <row r="71" spans="6:8" x14ac:dyDescent="0.25">
      <c r="F71"/>
      <c r="H71" s="1"/>
    </row>
    <row r="72" spans="6:8" x14ac:dyDescent="0.25">
      <c r="F72"/>
      <c r="H72" s="1"/>
    </row>
    <row r="73" spans="6:8" x14ac:dyDescent="0.25">
      <c r="F73"/>
      <c r="H73" s="1"/>
    </row>
    <row r="74" spans="6:8" x14ac:dyDescent="0.25">
      <c r="F74"/>
      <c r="H74" s="1"/>
    </row>
    <row r="75" spans="6:8" x14ac:dyDescent="0.25">
      <c r="F75"/>
      <c r="H75" s="1"/>
    </row>
    <row r="76" spans="6:8" x14ac:dyDescent="0.25">
      <c r="F76"/>
      <c r="H76" s="1"/>
    </row>
    <row r="77" spans="6:8" x14ac:dyDescent="0.25">
      <c r="F77"/>
      <c r="H77" s="1"/>
    </row>
    <row r="78" spans="6:8" x14ac:dyDescent="0.25">
      <c r="F78"/>
      <c r="H78" s="1"/>
    </row>
    <row r="79" spans="6:8" x14ac:dyDescent="0.25">
      <c r="F79"/>
      <c r="H79" s="1"/>
    </row>
    <row r="80" spans="6:8" x14ac:dyDescent="0.25">
      <c r="F80"/>
      <c r="H80" s="1"/>
    </row>
    <row r="81" spans="6:8" x14ac:dyDescent="0.25">
      <c r="F81"/>
      <c r="H81" s="1"/>
    </row>
    <row r="82" spans="6:8" x14ac:dyDescent="0.25">
      <c r="F82"/>
      <c r="H82" s="1"/>
    </row>
    <row r="83" spans="6:8" x14ac:dyDescent="0.25">
      <c r="F83"/>
      <c r="H83" s="1"/>
    </row>
    <row r="84" spans="6:8" x14ac:dyDescent="0.25">
      <c r="F84"/>
      <c r="H84" s="1"/>
    </row>
    <row r="85" spans="6:8" x14ac:dyDescent="0.25">
      <c r="F85"/>
      <c r="H85" s="1"/>
    </row>
    <row r="86" spans="6:8" x14ac:dyDescent="0.25">
      <c r="F86"/>
    </row>
    <row r="87" spans="6:8" x14ac:dyDescent="0.25">
      <c r="F87"/>
    </row>
    <row r="88" spans="6:8" x14ac:dyDescent="0.25">
      <c r="F88"/>
    </row>
    <row r="89" spans="6:8" x14ac:dyDescent="0.25">
      <c r="F89"/>
    </row>
    <row r="90" spans="6:8" x14ac:dyDescent="0.25">
      <c r="F90"/>
    </row>
    <row r="91" spans="6:8" x14ac:dyDescent="0.25">
      <c r="F91"/>
    </row>
    <row r="92" spans="6:8" x14ac:dyDescent="0.25">
      <c r="F92"/>
    </row>
    <row r="93" spans="6:8" x14ac:dyDescent="0.25">
      <c r="F93"/>
    </row>
    <row r="94" spans="6:8" x14ac:dyDescent="0.25">
      <c r="F94"/>
    </row>
    <row r="95" spans="6:8" x14ac:dyDescent="0.25">
      <c r="F95"/>
    </row>
    <row r="96" spans="6:8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  <row r="107" spans="6:6" x14ac:dyDescent="0.25">
      <c r="F107"/>
    </row>
    <row r="108" spans="6:6" x14ac:dyDescent="0.25">
      <c r="F108"/>
    </row>
    <row r="109" spans="6:6" x14ac:dyDescent="0.25">
      <c r="F109"/>
    </row>
    <row r="110" spans="6:6" x14ac:dyDescent="0.25">
      <c r="F110"/>
    </row>
    <row r="111" spans="6:6" x14ac:dyDescent="0.25">
      <c r="F111"/>
    </row>
    <row r="112" spans="6:6" x14ac:dyDescent="0.25">
      <c r="F112"/>
    </row>
    <row r="113" spans="6:6" x14ac:dyDescent="0.25">
      <c r="F113"/>
    </row>
    <row r="114" spans="6:6" x14ac:dyDescent="0.25">
      <c r="F114"/>
    </row>
    <row r="115" spans="6:6" x14ac:dyDescent="0.25">
      <c r="F115"/>
    </row>
    <row r="116" spans="6:6" x14ac:dyDescent="0.25">
      <c r="F116"/>
    </row>
    <row r="117" spans="6:6" x14ac:dyDescent="0.25">
      <c r="F117"/>
    </row>
    <row r="118" spans="6:6" x14ac:dyDescent="0.25">
      <c r="F118"/>
    </row>
    <row r="119" spans="6:6" x14ac:dyDescent="0.25">
      <c r="F119"/>
    </row>
    <row r="120" spans="6:6" x14ac:dyDescent="0.25">
      <c r="F120"/>
    </row>
    <row r="121" spans="6:6" x14ac:dyDescent="0.25">
      <c r="F121"/>
    </row>
    <row r="122" spans="6:6" x14ac:dyDescent="0.25">
      <c r="F122"/>
    </row>
    <row r="123" spans="6:6" x14ac:dyDescent="0.25">
      <c r="F123"/>
    </row>
    <row r="124" spans="6:6" x14ac:dyDescent="0.25">
      <c r="F124"/>
    </row>
    <row r="125" spans="6:6" x14ac:dyDescent="0.25">
      <c r="F125"/>
    </row>
    <row r="126" spans="6:6" x14ac:dyDescent="0.25">
      <c r="F126"/>
    </row>
    <row r="127" spans="6:6" x14ac:dyDescent="0.25">
      <c r="F127"/>
    </row>
    <row r="128" spans="6:6" x14ac:dyDescent="0.25">
      <c r="F128"/>
    </row>
    <row r="129" spans="6:6" x14ac:dyDescent="0.25">
      <c r="F129"/>
    </row>
    <row r="130" spans="6:6" x14ac:dyDescent="0.25">
      <c r="F130"/>
    </row>
    <row r="131" spans="6:6" x14ac:dyDescent="0.25">
      <c r="F131"/>
    </row>
    <row r="132" spans="6:6" x14ac:dyDescent="0.25">
      <c r="F132"/>
    </row>
    <row r="133" spans="6:6" x14ac:dyDescent="0.25">
      <c r="F133"/>
    </row>
    <row r="134" spans="6:6" x14ac:dyDescent="0.25">
      <c r="F134"/>
    </row>
    <row r="135" spans="6:6" x14ac:dyDescent="0.25">
      <c r="F135"/>
    </row>
    <row r="136" spans="6:6" x14ac:dyDescent="0.25">
      <c r="F136"/>
    </row>
    <row r="137" spans="6:6" x14ac:dyDescent="0.25">
      <c r="F137"/>
    </row>
    <row r="138" spans="6:6" x14ac:dyDescent="0.25">
      <c r="F138"/>
    </row>
    <row r="139" spans="6:6" x14ac:dyDescent="0.25">
      <c r="F139"/>
    </row>
    <row r="140" spans="6:6" x14ac:dyDescent="0.25">
      <c r="F140"/>
    </row>
    <row r="141" spans="6:6" x14ac:dyDescent="0.25">
      <c r="F141"/>
    </row>
    <row r="142" spans="6:6" x14ac:dyDescent="0.25">
      <c r="F142"/>
    </row>
    <row r="143" spans="6:6" x14ac:dyDescent="0.25">
      <c r="F143"/>
    </row>
    <row r="144" spans="6:6" x14ac:dyDescent="0.25">
      <c r="F144"/>
    </row>
    <row r="145" spans="6:6" x14ac:dyDescent="0.25">
      <c r="F145"/>
    </row>
    <row r="146" spans="6:6" x14ac:dyDescent="0.25">
      <c r="F146"/>
    </row>
  </sheetData>
  <mergeCells count="9">
    <mergeCell ref="A5:F5"/>
    <mergeCell ref="A4:F4"/>
    <mergeCell ref="G9:G10"/>
    <mergeCell ref="H9:H10"/>
    <mergeCell ref="C7:D8"/>
    <mergeCell ref="A7:A8"/>
    <mergeCell ref="B7:B8"/>
    <mergeCell ref="E7:E8"/>
    <mergeCell ref="F7:F8"/>
  </mergeCells>
  <printOptions horizontalCentered="1" verticalCentered="1"/>
  <pageMargins left="1.0629921259842521" right="0.19685039370078741" top="0.51181102362204722" bottom="0.51181102362204722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 ACUMULADOS </vt:lpstr>
      <vt:lpstr>GASTOS ACUM </vt:lpstr>
      <vt:lpstr>'GASTOS ACUM '!Área_de_impresión</vt:lpstr>
      <vt:lpstr>'INGR ACUMULADOS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Sanchez Otero</dc:creator>
  <cp:lastModifiedBy>Monica Sanchez Otero</cp:lastModifiedBy>
  <cp:lastPrinted>2026-01-02T18:31:40Z</cp:lastPrinted>
  <dcterms:created xsi:type="dcterms:W3CDTF">2016-08-16T15:05:38Z</dcterms:created>
  <dcterms:modified xsi:type="dcterms:W3CDTF">2026-04-09T12:34:32Z</dcterms:modified>
</cp:coreProperties>
</file>